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Pierre\Desktop\"/>
    </mc:Choice>
  </mc:AlternateContent>
  <xr:revisionPtr revIDLastSave="0" documentId="13_ncr:1_{B6D4B07C-F0B2-4D14-BD68-266EAC5A09B9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Data" sheetId="1" r:id="rId1"/>
    <sheet name="Figures" sheetId="3" r:id="rId2"/>
    <sheet name="Regression model for EU27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" i="1" l="1"/>
  <c r="L40" i="1"/>
  <c r="L41" i="1"/>
  <c r="L42" i="1"/>
  <c r="L43" i="1"/>
  <c r="L44" i="1"/>
  <c r="L45" i="1"/>
  <c r="L46" i="1"/>
  <c r="L47" i="1"/>
  <c r="L48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13" i="1"/>
  <c r="M13" i="1" s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13" i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A13" i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A38" i="1"/>
  <c r="AA39" i="1"/>
  <c r="AA40" i="1"/>
  <c r="AA41" i="1"/>
  <c r="AA42" i="1"/>
  <c r="AA43" i="1"/>
  <c r="AA44" i="1"/>
  <c r="AA45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X13" i="1"/>
  <c r="Y13" i="1" s="1"/>
  <c r="X44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U13" i="1"/>
  <c r="V13" i="1" s="1"/>
  <c r="U14" i="1"/>
  <c r="U15" i="1"/>
  <c r="U16" i="1"/>
  <c r="U17" i="1"/>
  <c r="U18" i="1"/>
  <c r="U19" i="1"/>
  <c r="R13" i="1"/>
  <c r="S13" i="1" s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O13" i="1"/>
  <c r="P13" i="1" s="1"/>
  <c r="O14" i="1"/>
  <c r="O15" i="1"/>
  <c r="O16" i="1"/>
  <c r="O17" i="1"/>
  <c r="O18" i="1"/>
  <c r="O19" i="1"/>
  <c r="O20" i="1"/>
  <c r="O21" i="1"/>
  <c r="O22" i="1"/>
  <c r="I13" i="1"/>
  <c r="J13" i="1" s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F13" i="1"/>
  <c r="G13" i="1" s="1"/>
  <c r="F37" i="1"/>
  <c r="F28" i="1"/>
  <c r="F29" i="1"/>
  <c r="F30" i="1"/>
  <c r="F31" i="1"/>
  <c r="F32" i="1"/>
  <c r="F33" i="1"/>
  <c r="F34" i="1"/>
  <c r="F35" i="1"/>
  <c r="F36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C13" i="1"/>
  <c r="D13" i="1" s="1"/>
  <c r="C41" i="1"/>
  <c r="C42" i="1"/>
  <c r="C43" i="1"/>
  <c r="C44" i="1"/>
  <c r="C45" i="1"/>
  <c r="C46" i="1"/>
  <c r="C4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14" i="1"/>
  <c r="S14" i="1" l="1"/>
  <c r="J14" i="1"/>
  <c r="Y14" i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M14" i="1"/>
  <c r="M15" i="1" s="1"/>
  <c r="M16" i="1" s="1"/>
  <c r="M17" i="1" s="1"/>
  <c r="M18" i="1" s="1"/>
  <c r="M19" i="1" s="1"/>
  <c r="M20" i="1" s="1"/>
  <c r="M21" i="1" s="1"/>
  <c r="M22" i="1" s="1"/>
  <c r="M23" i="1" s="1"/>
  <c r="S15" i="1"/>
  <c r="S16" i="1" s="1"/>
  <c r="S17" i="1" s="1"/>
  <c r="V14" i="1"/>
  <c r="V15" i="1" s="1"/>
  <c r="V16" i="1" s="1"/>
  <c r="V17" i="1" s="1"/>
  <c r="V18" i="1" s="1"/>
  <c r="V19" i="1" s="1"/>
  <c r="V20" i="1" s="1"/>
  <c r="S18" i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J15" i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P14" i="1"/>
  <c r="P15" i="1" s="1"/>
  <c r="P16" i="1" s="1"/>
  <c r="P17" i="1" s="1"/>
  <c r="P18" i="1" s="1"/>
  <c r="P19" i="1" s="1"/>
  <c r="P20" i="1" s="1"/>
  <c r="P21" i="1" s="1"/>
  <c r="P22" i="1" s="1"/>
  <c r="P23" i="1" s="1"/>
  <c r="M24" i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D14" i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</calcChain>
</file>

<file path=xl/sharedStrings.xml><?xml version="1.0" encoding="utf-8"?>
<sst xmlns="http://schemas.openxmlformats.org/spreadsheetml/2006/main" count="73" uniqueCount="41">
  <si>
    <t/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</si>
  <si>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</si>
  <si>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</si>
  <si>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</si>
  <si>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</si>
  <si>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</si>
  <si>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</si>
  <si>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</si>
  <si>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</si>
  <si>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</si>
  <si>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</si>
  <si>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</si>
  <si>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</si>
  <si>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</si>
  <si>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</si>
  <si>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</si>
  <si>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</si>
  <si>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</si>
  <si>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</si>
  <si>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</si>
  <si>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</si>
  <si>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</si>
  <si>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95,0%</t>
  </si>
  <si>
    <t>Limite supérieure pour seuil de confiance =  95,0%</t>
  </si>
  <si>
    <t>Variable X 1</t>
  </si>
  <si>
    <t>ANALYSE DES RÉSIDUS</t>
  </si>
  <si>
    <t>Observation</t>
  </si>
  <si>
    <t>Prévisions pour Y</t>
  </si>
  <si>
    <t>Czechia</t>
  </si>
  <si>
    <t>Spain</t>
  </si>
  <si>
    <t>France</t>
  </si>
  <si>
    <t>Italy</t>
  </si>
  <si>
    <t>Austria</t>
  </si>
  <si>
    <t>Poland</t>
  </si>
  <si>
    <t>Portugal</t>
  </si>
  <si>
    <t>Romania</t>
  </si>
  <si>
    <t>Actual 
data</t>
  </si>
  <si>
    <t>Yearly 
forecast</t>
  </si>
  <si>
    <t>Cumulated 
forecast</t>
  </si>
  <si>
    <t>Germany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</si>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</sst>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3" fillId="0" borderId="0" xfId="1" applyNumberFormat="1" applyFont="1" applyAlignment="1">
      <alignment horizontal="center" vertical="center" shrinkToFit="1"/>
    </xf>
    <xf numFmtId="1" fontId="3" fillId="0" borderId="0" xfId="1" applyNumberFormat="1" applyFont="1" applyFill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wrapText="1"/>
    </xf>
    <xf numFmtId="1" fontId="3" fillId="0" borderId="5" xfId="1" applyNumberFormat="1" applyFont="1" applyBorder="1" applyAlignment="1">
      <alignment horizontal="center" vertical="center" shrinkToFit="1"/>
    </xf>
    <xf numFmtId="1" fontId="0" fillId="0" borderId="5" xfId="0" applyNumberFormat="1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horizontal="center" vertical="center" shrinkToFit="1"/>
    </xf>
    <xf numFmtId="1" fontId="6" fillId="0" borderId="0" xfId="0" applyNumberFormat="1" applyFont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0" fillId="3" borderId="0" xfId="0" applyFill="1"/>
    <xf numFmtId="1" fontId="5" fillId="2" borderId="7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2599F837-7BD8-4C47-B5A0-31B0FF903DF0}"/>
  </cellStyles>
  <dxfs count="0"/>
  <tableStyles count="0" defaultTableStyle="TableStyleMedium2" defaultPivotStyle="PivotStyleLight16"/>
  <colors>
    <mruColors>
      <color rgb="FFFEA4E6"/>
      <color rgb="FFFC3ECA"/>
      <color rgb="FFB2B2B2"/>
      <color rgb="FFA3F0FF"/>
      <color rgb="FF15D8FF"/>
      <color rgb="FFFFAFAF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EU27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Data!$A$3:$A$70</c:f>
              <c:numCache>
                <c:formatCode>0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</c:numRef>
          </c:xVal>
          <c:yVal>
            <c:numRef>
              <c:f>Data!$B$3:$B$70</c:f>
              <c:numCache>
                <c:formatCode>0</c:formatCode>
                <c:ptCount val="68"/>
                <c:pt idx="0">
                  <c:v>4277</c:v>
                </c:pt>
                <c:pt idx="1">
                  <c:v>3947</c:v>
                </c:pt>
                <c:pt idx="2">
                  <c:v>3757</c:v>
                </c:pt>
                <c:pt idx="3">
                  <c:v>3408</c:v>
                </c:pt>
                <c:pt idx="4">
                  <c:v>3562</c:v>
                </c:pt>
                <c:pt idx="5">
                  <c:v>3643</c:v>
                </c:pt>
                <c:pt idx="6">
                  <c:v>3336</c:v>
                </c:pt>
                <c:pt idx="7">
                  <c:v>3272</c:v>
                </c:pt>
                <c:pt idx="8">
                  <c:v>3332</c:v>
                </c:pt>
                <c:pt idx="9">
                  <c:v>3408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4B-4EF3-9916-F6441C15AEF9}"/>
            </c:ext>
          </c:extLst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Data!$A$3:$A$70</c:f>
              <c:numCache>
                <c:formatCode>0</c:formatCode>
                <c:ptCount val="6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</c:numRef>
          </c:xVal>
          <c:yVal>
            <c:numRef>
              <c:f>Data!$C$3:$C$70</c:f>
              <c:numCache>
                <c:formatCode>0</c:formatCode>
                <c:ptCount val="68"/>
                <c:pt idx="9">
                  <c:v>3408</c:v>
                </c:pt>
                <c:pt idx="10">
                  <c:v>3104.6666666666861</c:v>
                </c:pt>
                <c:pt idx="11">
                  <c:v>3015.6606060606136</c:v>
                </c:pt>
                <c:pt idx="12">
                  <c:v>2926.6545454545412</c:v>
                </c:pt>
                <c:pt idx="13">
                  <c:v>2837.6484848484979</c:v>
                </c:pt>
                <c:pt idx="14">
                  <c:v>2748.6424242424255</c:v>
                </c:pt>
                <c:pt idx="15">
                  <c:v>2659.6363636363822</c:v>
                </c:pt>
                <c:pt idx="16">
                  <c:v>2570.6303030303097</c:v>
                </c:pt>
                <c:pt idx="17">
                  <c:v>2481.6242424242373</c:v>
                </c:pt>
                <c:pt idx="18">
                  <c:v>2392.618181818194</c:v>
                </c:pt>
                <c:pt idx="19">
                  <c:v>2303.6121212121216</c:v>
                </c:pt>
                <c:pt idx="20">
                  <c:v>2214.6060606060782</c:v>
                </c:pt>
                <c:pt idx="21">
                  <c:v>2125.6000000000058</c:v>
                </c:pt>
                <c:pt idx="22">
                  <c:v>2036.5939393939625</c:v>
                </c:pt>
                <c:pt idx="23">
                  <c:v>1947.5878787878901</c:v>
                </c:pt>
                <c:pt idx="24">
                  <c:v>1858.5818181818177</c:v>
                </c:pt>
                <c:pt idx="25">
                  <c:v>1769.5757575757743</c:v>
                </c:pt>
                <c:pt idx="26">
                  <c:v>1680.5696969697019</c:v>
                </c:pt>
                <c:pt idx="27">
                  <c:v>1591.5636363636586</c:v>
                </c:pt>
                <c:pt idx="28">
                  <c:v>1502.5575757575862</c:v>
                </c:pt>
                <c:pt idx="29">
                  <c:v>1413.5515151515137</c:v>
                </c:pt>
                <c:pt idx="30">
                  <c:v>1324.5454545454704</c:v>
                </c:pt>
                <c:pt idx="31">
                  <c:v>1235.539393939398</c:v>
                </c:pt>
                <c:pt idx="32">
                  <c:v>1146.5333333333547</c:v>
                </c:pt>
                <c:pt idx="33">
                  <c:v>1057.5272727272823</c:v>
                </c:pt>
                <c:pt idx="34">
                  <c:v>968.52121212120983</c:v>
                </c:pt>
                <c:pt idx="35">
                  <c:v>879.51515151516651</c:v>
                </c:pt>
                <c:pt idx="36">
                  <c:v>790.50909090909408</c:v>
                </c:pt>
                <c:pt idx="37">
                  <c:v>701.50303030305076</c:v>
                </c:pt>
                <c:pt idx="38">
                  <c:v>612.49696969697834</c:v>
                </c:pt>
                <c:pt idx="39">
                  <c:v>523.49090909090592</c:v>
                </c:pt>
                <c:pt idx="40">
                  <c:v>434.4848484848626</c:v>
                </c:pt>
                <c:pt idx="41">
                  <c:v>345.47878787879017</c:v>
                </c:pt>
                <c:pt idx="42">
                  <c:v>256.47272727274685</c:v>
                </c:pt>
                <c:pt idx="43">
                  <c:v>167.46666666667443</c:v>
                </c:pt>
                <c:pt idx="44">
                  <c:v>78.460606060602004</c:v>
                </c:pt>
                <c:pt idx="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4B-4EF3-9916-F6441C15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256543"/>
        <c:axId val="1711254047"/>
      </c:scatterChart>
      <c:valAx>
        <c:axId val="1711256543"/>
        <c:scaling>
          <c:orientation val="minMax"/>
          <c:max val="2056"/>
          <c:min val="20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254047"/>
        <c:crosses val="autoZero"/>
        <c:crossBetween val="midCat"/>
      </c:valAx>
      <c:valAx>
        <c:axId val="171125404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fatal accidents at work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2565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Selected Member states</a:t>
            </a:r>
          </a:p>
        </c:rich>
      </c:tx>
      <c:layout>
        <c:manualLayout>
          <c:xMode val="edge"/>
          <c:yMode val="edge"/>
          <c:x val="0.39098181818181821"/>
          <c:y val="1.776086089629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Data!$E$2</c:f>
              <c:strCache>
                <c:ptCount val="1"/>
                <c:pt idx="0">
                  <c:v>Actual 
data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  <c:extLst xmlns:c15="http://schemas.microsoft.com/office/drawing/2012/chart"/>
            </c:numRef>
          </c:xVal>
          <c:yVal>
            <c:numRef>
              <c:f>Data!$E$3:$E$68</c:f>
              <c:numCache>
                <c:formatCode>0</c:formatCode>
                <c:ptCount val="66"/>
                <c:pt idx="0">
                  <c:v>567</c:v>
                </c:pt>
                <c:pt idx="1">
                  <c:v>507</c:v>
                </c:pt>
                <c:pt idx="2">
                  <c:v>516</c:v>
                </c:pt>
                <c:pt idx="3">
                  <c:v>466</c:v>
                </c:pt>
                <c:pt idx="4">
                  <c:v>527</c:v>
                </c:pt>
                <c:pt idx="5">
                  <c:v>477</c:v>
                </c:pt>
                <c:pt idx="6">
                  <c:v>450</c:v>
                </c:pt>
                <c:pt idx="7">
                  <c:v>430</c:v>
                </c:pt>
                <c:pt idx="8">
                  <c:v>397</c:v>
                </c:pt>
                <c:pt idx="9">
                  <c:v>416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C308-4BE7-8820-EEF96ADF5F4E}"/>
            </c:ext>
          </c:extLst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Yearly 
forecast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  <c:extLst xmlns:c15="http://schemas.microsoft.com/office/drawing/2012/chart"/>
            </c:numRef>
          </c:xVal>
          <c:yVal>
            <c:numRef>
              <c:f>Data!$F$3:$F$68</c:f>
              <c:numCache>
                <c:formatCode>0</c:formatCode>
                <c:ptCount val="66"/>
                <c:pt idx="9">
                  <c:v>416</c:v>
                </c:pt>
                <c:pt idx="10">
                  <c:v>386.73333333333721</c:v>
                </c:pt>
                <c:pt idx="11">
                  <c:v>370.6303030303061</c:v>
                </c:pt>
                <c:pt idx="12">
                  <c:v>354.52727272727498</c:v>
                </c:pt>
                <c:pt idx="13">
                  <c:v>338.42424242424386</c:v>
                </c:pt>
                <c:pt idx="14">
                  <c:v>322.32121212121638</c:v>
                </c:pt>
                <c:pt idx="15">
                  <c:v>306.21818181818526</c:v>
                </c:pt>
                <c:pt idx="16">
                  <c:v>290.11515151515414</c:v>
                </c:pt>
                <c:pt idx="17">
                  <c:v>274.01212121212302</c:v>
                </c:pt>
                <c:pt idx="18">
                  <c:v>257.90909090909554</c:v>
                </c:pt>
                <c:pt idx="19">
                  <c:v>241.80606060606442</c:v>
                </c:pt>
                <c:pt idx="20">
                  <c:v>225.7030303030333</c:v>
                </c:pt>
                <c:pt idx="21">
                  <c:v>209.60000000000218</c:v>
                </c:pt>
                <c:pt idx="22">
                  <c:v>193.49696969697106</c:v>
                </c:pt>
                <c:pt idx="23">
                  <c:v>177.39393939394358</c:v>
                </c:pt>
                <c:pt idx="24">
                  <c:v>161.29090909091246</c:v>
                </c:pt>
                <c:pt idx="25">
                  <c:v>145.18787878788135</c:v>
                </c:pt>
                <c:pt idx="26">
                  <c:v>129.08484848485386</c:v>
                </c:pt>
                <c:pt idx="27">
                  <c:v>112.98181818181911</c:v>
                </c:pt>
                <c:pt idx="28">
                  <c:v>96.878787878791627</c:v>
                </c:pt>
                <c:pt idx="29">
                  <c:v>80.77575757575687</c:v>
                </c:pt>
                <c:pt idx="30">
                  <c:v>64.672727272729389</c:v>
                </c:pt>
                <c:pt idx="31">
                  <c:v>48.569696969701909</c:v>
                </c:pt>
                <c:pt idx="32">
                  <c:v>32.466666666667152</c:v>
                </c:pt>
                <c:pt idx="33">
                  <c:v>16.363636363639671</c:v>
                </c:pt>
                <c:pt idx="34">
                  <c:v>0.26060606061219005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C308-4BE7-8820-EEF96ADF5F4E}"/>
            </c:ext>
          </c:extLst>
        </c:ser>
        <c:ser>
          <c:idx val="2"/>
          <c:order val="2"/>
          <c:tx>
            <c:strRef>
              <c:f>Data!$H$2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</c:numRef>
          </c:xVal>
          <c:yVal>
            <c:numRef>
              <c:f>Data!$H$3:$H$68</c:f>
              <c:numCache>
                <c:formatCode>0</c:formatCode>
                <c:ptCount val="66"/>
                <c:pt idx="0">
                  <c:v>718</c:v>
                </c:pt>
                <c:pt idx="1">
                  <c:v>621</c:v>
                </c:pt>
                <c:pt idx="2">
                  <c:v>604</c:v>
                </c:pt>
                <c:pt idx="3">
                  <c:v>517</c:v>
                </c:pt>
                <c:pt idx="4">
                  <c:v>522</c:v>
                </c:pt>
                <c:pt idx="5">
                  <c:v>543</c:v>
                </c:pt>
                <c:pt idx="6">
                  <c:v>481</c:v>
                </c:pt>
                <c:pt idx="7">
                  <c:v>484</c:v>
                </c:pt>
                <c:pt idx="8">
                  <c:v>523</c:v>
                </c:pt>
                <c:pt idx="9">
                  <c:v>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08-4BE7-8820-EEF96ADF5F4E}"/>
            </c:ext>
          </c:extLst>
        </c:ser>
        <c:ser>
          <c:idx val="3"/>
          <c:order val="3"/>
          <c:tx>
            <c:strRef>
              <c:f>Data!$I$2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</c:numRef>
          </c:xVal>
          <c:yVal>
            <c:numRef>
              <c:f>Data!$I$3:$I$68</c:f>
              <c:numCache>
                <c:formatCode>0</c:formatCode>
                <c:ptCount val="66"/>
                <c:pt idx="9">
                  <c:v>491</c:v>
                </c:pt>
                <c:pt idx="10">
                  <c:v>436.53333333333285</c:v>
                </c:pt>
                <c:pt idx="11">
                  <c:v>415.83030303030682</c:v>
                </c:pt>
                <c:pt idx="12">
                  <c:v>395.12727272727352</c:v>
                </c:pt>
                <c:pt idx="13">
                  <c:v>374.4242424242475</c:v>
                </c:pt>
                <c:pt idx="14">
                  <c:v>353.72121212121419</c:v>
                </c:pt>
                <c:pt idx="15">
                  <c:v>333.01818181818817</c:v>
                </c:pt>
                <c:pt idx="16">
                  <c:v>312.31515151515487</c:v>
                </c:pt>
                <c:pt idx="17">
                  <c:v>291.61212121212156</c:v>
                </c:pt>
                <c:pt idx="18">
                  <c:v>270.90909090909554</c:v>
                </c:pt>
                <c:pt idx="19">
                  <c:v>250.20606060606224</c:v>
                </c:pt>
                <c:pt idx="20">
                  <c:v>229.50303030303621</c:v>
                </c:pt>
                <c:pt idx="21">
                  <c:v>208.80000000000291</c:v>
                </c:pt>
                <c:pt idx="22">
                  <c:v>188.09696969696961</c:v>
                </c:pt>
                <c:pt idx="23">
                  <c:v>167.39393939394358</c:v>
                </c:pt>
                <c:pt idx="24">
                  <c:v>146.69090909091028</c:v>
                </c:pt>
                <c:pt idx="25">
                  <c:v>125.98787878788426</c:v>
                </c:pt>
                <c:pt idx="26">
                  <c:v>105.28484848485095</c:v>
                </c:pt>
                <c:pt idx="27">
                  <c:v>84.581818181817653</c:v>
                </c:pt>
                <c:pt idx="28">
                  <c:v>63.878787878791627</c:v>
                </c:pt>
                <c:pt idx="29">
                  <c:v>43.175757575758325</c:v>
                </c:pt>
                <c:pt idx="30">
                  <c:v>22.4727272727323</c:v>
                </c:pt>
                <c:pt idx="31">
                  <c:v>1.7696969696989981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08-4BE7-8820-EEF96ADF5F4E}"/>
            </c:ext>
          </c:extLst>
        </c:ser>
        <c:ser>
          <c:idx val="4"/>
          <c:order val="4"/>
          <c:tx>
            <c:strRef>
              <c:f>Data!$K$2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</c:numRef>
          </c:xVal>
          <c:yVal>
            <c:numRef>
              <c:f>Data!$K$3:$K$68</c:f>
              <c:numCache>
                <c:formatCode>0</c:formatCode>
                <c:ptCount val="66"/>
                <c:pt idx="0">
                  <c:v>537</c:v>
                </c:pt>
                <c:pt idx="1">
                  <c:v>559</c:v>
                </c:pt>
                <c:pt idx="2">
                  <c:v>576</c:v>
                </c:pt>
                <c:pt idx="3">
                  <c:v>553</c:v>
                </c:pt>
                <c:pt idx="4">
                  <c:v>589</c:v>
                </c:pt>
                <c:pt idx="5">
                  <c:v>595</c:v>
                </c:pt>
                <c:pt idx="6">
                  <c:v>595</c:v>
                </c:pt>
                <c:pt idx="7">
                  <c:v>585</c:v>
                </c:pt>
                <c:pt idx="8">
                  <c:v>615</c:v>
                </c:pt>
                <c:pt idx="9">
                  <c:v>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08-4BE7-8820-EEF96ADF5F4E}"/>
            </c:ext>
          </c:extLst>
        </c:ser>
        <c:ser>
          <c:idx val="5"/>
          <c:order val="5"/>
          <c:tx>
            <c:strRef>
              <c:f>Data!$L$2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</c:numRef>
          </c:xVal>
          <c:yVal>
            <c:numRef>
              <c:f>Data!$L$3:$L$68</c:f>
              <c:numCache>
                <c:formatCode>0</c:formatCode>
                <c:ptCount val="66"/>
                <c:pt idx="9">
                  <c:v>803</c:v>
                </c:pt>
                <c:pt idx="10">
                  <c:v>699.46666666666715</c:v>
                </c:pt>
                <c:pt idx="11">
                  <c:v>717.42424242424022</c:v>
                </c:pt>
                <c:pt idx="12">
                  <c:v>735.38181818181329</c:v>
                </c:pt>
                <c:pt idx="13">
                  <c:v>753.33939393939363</c:v>
                </c:pt>
                <c:pt idx="14">
                  <c:v>771.2969696969667</c:v>
                </c:pt>
                <c:pt idx="15">
                  <c:v>789.25454545453977</c:v>
                </c:pt>
                <c:pt idx="16">
                  <c:v>807.21212121212011</c:v>
                </c:pt>
                <c:pt idx="17">
                  <c:v>825.16969696969318</c:v>
                </c:pt>
                <c:pt idx="18">
                  <c:v>843.12727272727352</c:v>
                </c:pt>
                <c:pt idx="19">
                  <c:v>861.08484848484659</c:v>
                </c:pt>
                <c:pt idx="20">
                  <c:v>879.04242424241966</c:v>
                </c:pt>
                <c:pt idx="21">
                  <c:v>897</c:v>
                </c:pt>
                <c:pt idx="22">
                  <c:v>914.95757575757307</c:v>
                </c:pt>
                <c:pt idx="23">
                  <c:v>932.91515151514614</c:v>
                </c:pt>
                <c:pt idx="24">
                  <c:v>950.87272727272648</c:v>
                </c:pt>
                <c:pt idx="25">
                  <c:v>968.83030303029955</c:v>
                </c:pt>
                <c:pt idx="26">
                  <c:v>986.78787878787989</c:v>
                </c:pt>
                <c:pt idx="27">
                  <c:v>1004.745454545453</c:v>
                </c:pt>
                <c:pt idx="28">
                  <c:v>1022.703030303026</c:v>
                </c:pt>
                <c:pt idx="29">
                  <c:v>1040.6606060606064</c:v>
                </c:pt>
                <c:pt idx="30">
                  <c:v>1058.6181818181794</c:v>
                </c:pt>
                <c:pt idx="31">
                  <c:v>1076.5757575757525</c:v>
                </c:pt>
                <c:pt idx="32">
                  <c:v>1094.5333333333328</c:v>
                </c:pt>
                <c:pt idx="33">
                  <c:v>1112.4909090909059</c:v>
                </c:pt>
                <c:pt idx="34">
                  <c:v>1130.4484848484863</c:v>
                </c:pt>
                <c:pt idx="35">
                  <c:v>1148.4060606060593</c:v>
                </c:pt>
                <c:pt idx="36">
                  <c:v>1166.3636363636324</c:v>
                </c:pt>
                <c:pt idx="37">
                  <c:v>1184.3212121212127</c:v>
                </c:pt>
                <c:pt idx="38">
                  <c:v>1202.2787878787858</c:v>
                </c:pt>
                <c:pt idx="39">
                  <c:v>1220.2363636363589</c:v>
                </c:pt>
                <c:pt idx="40">
                  <c:v>1238.1939393939392</c:v>
                </c:pt>
                <c:pt idx="41">
                  <c:v>1256.1515151515123</c:v>
                </c:pt>
                <c:pt idx="42">
                  <c:v>1274.1090909090854</c:v>
                </c:pt>
                <c:pt idx="43">
                  <c:v>1292.0666666666657</c:v>
                </c:pt>
                <c:pt idx="44">
                  <c:v>1310.0242424242388</c:v>
                </c:pt>
                <c:pt idx="45">
                  <c:v>1327.9818181818191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08-4BE7-8820-EEF96ADF5F4E}"/>
            </c:ext>
          </c:extLst>
        </c:ser>
        <c:ser>
          <c:idx val="6"/>
          <c:order val="6"/>
          <c:tx>
            <c:strRef>
              <c:f>Data!$N$2</c:f>
              <c:strCache>
                <c:ptCount val="1"/>
                <c:pt idx="0">
                  <c:v>Actual 
data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  <c:extLst xmlns:c15="http://schemas.microsoft.com/office/drawing/2012/chart"/>
            </c:numRef>
          </c:xVal>
          <c:yVal>
            <c:numRef>
              <c:f>Data!$N$3:$N$68</c:f>
              <c:numCache>
                <c:formatCode>0</c:formatCode>
                <c:ptCount val="66"/>
                <c:pt idx="0">
                  <c:v>204</c:v>
                </c:pt>
                <c:pt idx="1">
                  <c:v>192</c:v>
                </c:pt>
                <c:pt idx="2">
                  <c:v>169</c:v>
                </c:pt>
                <c:pt idx="3">
                  <c:v>160</c:v>
                </c:pt>
                <c:pt idx="4">
                  <c:v>160</c:v>
                </c:pt>
                <c:pt idx="5">
                  <c:v>161</c:v>
                </c:pt>
                <c:pt idx="6">
                  <c:v>138</c:v>
                </c:pt>
                <c:pt idx="7">
                  <c:v>140</c:v>
                </c:pt>
                <c:pt idx="8">
                  <c:v>103</c:v>
                </c:pt>
                <c:pt idx="9">
                  <c:v>104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C-C308-4BE7-8820-EEF96ADF5F4E}"/>
            </c:ext>
          </c:extLst>
        </c:ser>
        <c:ser>
          <c:idx val="7"/>
          <c:order val="7"/>
          <c:tx>
            <c:strRef>
              <c:f>Data!$O$2</c:f>
              <c:strCache>
                <c:ptCount val="1"/>
                <c:pt idx="0">
                  <c:v>Yearly 
forecast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  <c:extLst xmlns:c15="http://schemas.microsoft.com/office/drawing/2012/chart"/>
            </c:numRef>
          </c:xVal>
          <c:yVal>
            <c:numRef>
              <c:f>Data!$O$3:$O$68</c:f>
              <c:numCache>
                <c:formatCode>0</c:formatCode>
                <c:ptCount val="66"/>
                <c:pt idx="9">
                  <c:v>104</c:v>
                </c:pt>
                <c:pt idx="10">
                  <c:v>95.333333333332121</c:v>
                </c:pt>
                <c:pt idx="11">
                  <c:v>84.830303030299547</c:v>
                </c:pt>
                <c:pt idx="12">
                  <c:v>74.327272727270611</c:v>
                </c:pt>
                <c:pt idx="13">
                  <c:v>63.824242424238037</c:v>
                </c:pt>
                <c:pt idx="14">
                  <c:v>53.321212121209101</c:v>
                </c:pt>
                <c:pt idx="15">
                  <c:v>42.818181818180165</c:v>
                </c:pt>
                <c:pt idx="16">
                  <c:v>32.315151515147591</c:v>
                </c:pt>
                <c:pt idx="17">
                  <c:v>21.812121212118655</c:v>
                </c:pt>
                <c:pt idx="18">
                  <c:v>11.309090909089718</c:v>
                </c:pt>
                <c:pt idx="19">
                  <c:v>0.80606060605714447</c:v>
                </c:pt>
                <c:pt idx="20">
                  <c:v>0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D-C308-4BE7-8820-EEF96ADF5F4E}"/>
            </c:ext>
          </c:extLst>
        </c:ser>
        <c:ser>
          <c:idx val="8"/>
          <c:order val="8"/>
          <c:tx>
            <c:strRef>
              <c:f>Data!$Q$2</c:f>
              <c:strCache>
                <c:ptCount val="1"/>
                <c:pt idx="0">
                  <c:v>Actual 
data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  <c:extLst xmlns:c15="http://schemas.microsoft.com/office/drawing/2012/chart"/>
            </c:numRef>
          </c:xVal>
          <c:yVal>
            <c:numRef>
              <c:f>Data!$Q$3:$Q$68</c:f>
              <c:numCache>
                <c:formatCode>0</c:formatCode>
                <c:ptCount val="66"/>
                <c:pt idx="0">
                  <c:v>182</c:v>
                </c:pt>
                <c:pt idx="1">
                  <c:v>117</c:v>
                </c:pt>
                <c:pt idx="2">
                  <c:v>144</c:v>
                </c:pt>
                <c:pt idx="3">
                  <c:v>143</c:v>
                </c:pt>
                <c:pt idx="4">
                  <c:v>126</c:v>
                </c:pt>
                <c:pt idx="5">
                  <c:v>134</c:v>
                </c:pt>
                <c:pt idx="6">
                  <c:v>109</c:v>
                </c:pt>
                <c:pt idx="7">
                  <c:v>96</c:v>
                </c:pt>
                <c:pt idx="8">
                  <c:v>124</c:v>
                </c:pt>
                <c:pt idx="9">
                  <c:v>106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C308-4BE7-8820-EEF96ADF5F4E}"/>
            </c:ext>
          </c:extLst>
        </c:ser>
        <c:ser>
          <c:idx val="9"/>
          <c:order val="9"/>
          <c:tx>
            <c:strRef>
              <c:f>Data!$R$2</c:f>
              <c:strCache>
                <c:ptCount val="1"/>
                <c:pt idx="0">
                  <c:v>Yearly 
forecast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40000"/>
                  <a:lumOff val="60000"/>
                </a:schemeClr>
              </a:solidFill>
              <a:ln w="9525">
                <a:solidFill>
                  <a:schemeClr val="accent3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  <c:extLst xmlns:c15="http://schemas.microsoft.com/office/drawing/2012/chart"/>
            </c:numRef>
          </c:xVal>
          <c:yVal>
            <c:numRef>
              <c:f>Data!$R$3:$R$68</c:f>
              <c:numCache>
                <c:formatCode>0</c:formatCode>
                <c:ptCount val="66"/>
                <c:pt idx="9">
                  <c:v>106</c:v>
                </c:pt>
                <c:pt idx="10">
                  <c:v>95.799999999999272</c:v>
                </c:pt>
                <c:pt idx="11">
                  <c:v>89.927272727272793</c:v>
                </c:pt>
                <c:pt idx="12">
                  <c:v>84.054545454544495</c:v>
                </c:pt>
                <c:pt idx="13">
                  <c:v>78.181818181818016</c:v>
                </c:pt>
                <c:pt idx="14">
                  <c:v>72.309090909089718</c:v>
                </c:pt>
                <c:pt idx="15">
                  <c:v>66.436363636363239</c:v>
                </c:pt>
                <c:pt idx="16">
                  <c:v>60.563636363636761</c:v>
                </c:pt>
                <c:pt idx="17">
                  <c:v>54.690909090908463</c:v>
                </c:pt>
                <c:pt idx="18">
                  <c:v>48.818181818181984</c:v>
                </c:pt>
                <c:pt idx="19">
                  <c:v>42.945454545453686</c:v>
                </c:pt>
                <c:pt idx="20">
                  <c:v>37.072727272727207</c:v>
                </c:pt>
                <c:pt idx="21">
                  <c:v>31.199999999998909</c:v>
                </c:pt>
                <c:pt idx="22">
                  <c:v>25.32727272727243</c:v>
                </c:pt>
                <c:pt idx="23">
                  <c:v>19.454545454545951</c:v>
                </c:pt>
                <c:pt idx="24">
                  <c:v>13.581818181817653</c:v>
                </c:pt>
                <c:pt idx="25">
                  <c:v>7.7090909090911737</c:v>
                </c:pt>
                <c:pt idx="26">
                  <c:v>1.8363636363628757</c:v>
                </c:pt>
                <c:pt idx="27">
                  <c:v>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C308-4BE7-8820-EEF96ADF5F4E}"/>
            </c:ext>
          </c:extLst>
        </c:ser>
        <c:ser>
          <c:idx val="10"/>
          <c:order val="10"/>
          <c:tx>
            <c:strRef>
              <c:f>Data!$T$2</c:f>
              <c:strCache>
                <c:ptCount val="1"/>
                <c:pt idx="0">
                  <c:v>Actual 
data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</c:numRef>
          </c:xVal>
          <c:yVal>
            <c:numRef>
              <c:f>Data!$T$3:$T$68</c:f>
              <c:numCache>
                <c:formatCode>0</c:formatCode>
                <c:ptCount val="66"/>
                <c:pt idx="0">
                  <c:v>446</c:v>
                </c:pt>
                <c:pt idx="1">
                  <c:v>404</c:v>
                </c:pt>
                <c:pt idx="2">
                  <c:v>350</c:v>
                </c:pt>
                <c:pt idx="3">
                  <c:v>277</c:v>
                </c:pt>
                <c:pt idx="4">
                  <c:v>263</c:v>
                </c:pt>
                <c:pt idx="5">
                  <c:v>304</c:v>
                </c:pt>
                <c:pt idx="6">
                  <c:v>243</c:v>
                </c:pt>
                <c:pt idx="7">
                  <c:v>270</c:v>
                </c:pt>
                <c:pt idx="8">
                  <c:v>211</c:v>
                </c:pt>
                <c:pt idx="9">
                  <c:v>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08-4BE7-8820-EEF96ADF5F4E}"/>
            </c:ext>
          </c:extLst>
        </c:ser>
        <c:ser>
          <c:idx val="11"/>
          <c:order val="11"/>
          <c:tx>
            <c:strRef>
              <c:f>Data!$U$2</c:f>
              <c:strCache>
                <c:ptCount val="1"/>
                <c:pt idx="0">
                  <c:v>Yearly 
forecast</c:v>
                </c:pt>
              </c:strCache>
            </c:strRef>
          </c:tx>
          <c:spPr>
            <a:ln w="19050" cap="rnd">
              <a:solidFill>
                <a:srgbClr val="FFAFA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AFAF"/>
              </a:solidFill>
              <a:ln w="9525">
                <a:solidFill>
                  <a:srgbClr val="FFAFAF"/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</c:numRef>
          </c:xVal>
          <c:yVal>
            <c:numRef>
              <c:f>Data!$U$3:$U$68</c:f>
              <c:numCache>
                <c:formatCode>0</c:formatCode>
                <c:ptCount val="66"/>
                <c:pt idx="9">
                  <c:v>184</c:v>
                </c:pt>
                <c:pt idx="10">
                  <c:v>156.19999999999709</c:v>
                </c:pt>
                <c:pt idx="11">
                  <c:v>130.92727272727643</c:v>
                </c:pt>
                <c:pt idx="12">
                  <c:v>105.6545454545485</c:v>
                </c:pt>
                <c:pt idx="13">
                  <c:v>80.381818181820563</c:v>
                </c:pt>
                <c:pt idx="14">
                  <c:v>55.109090909092629</c:v>
                </c:pt>
                <c:pt idx="15">
                  <c:v>29.836363636364695</c:v>
                </c:pt>
                <c:pt idx="16">
                  <c:v>4.5636363636367605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08-4BE7-8820-EEF96ADF5F4E}"/>
            </c:ext>
          </c:extLst>
        </c:ser>
        <c:ser>
          <c:idx val="12"/>
          <c:order val="12"/>
          <c:tx>
            <c:strRef>
              <c:f>Data!$W$2</c:f>
              <c:strCache>
                <c:ptCount val="1"/>
                <c:pt idx="0">
                  <c:v>Actual 
data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15D8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5D8FF"/>
              </a:solidFill>
              <a:ln w="9525">
                <a:solidFill>
                  <a:srgbClr val="15D8FF"/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  <c:extLst xmlns:c15="http://schemas.microsoft.com/office/drawing/2012/chart"/>
            </c:numRef>
          </c:xVal>
          <c:yVal>
            <c:numRef>
              <c:f>Data!$W$3:$W$68</c:f>
              <c:numCache>
                <c:formatCode>0</c:formatCode>
                <c:ptCount val="66"/>
                <c:pt idx="0">
                  <c:v>121</c:v>
                </c:pt>
                <c:pt idx="1">
                  <c:v>150</c:v>
                </c:pt>
                <c:pt idx="2">
                  <c:v>113</c:v>
                </c:pt>
                <c:pt idx="3">
                  <c:v>113</c:v>
                </c:pt>
                <c:pt idx="4">
                  <c:v>118</c:v>
                </c:pt>
                <c:pt idx="5">
                  <c:v>132</c:v>
                </c:pt>
                <c:pt idx="6">
                  <c:v>106</c:v>
                </c:pt>
                <c:pt idx="7">
                  <c:v>95</c:v>
                </c:pt>
                <c:pt idx="8">
                  <c:v>123</c:v>
                </c:pt>
                <c:pt idx="9">
                  <c:v>95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308-4BE7-8820-EEF96ADF5F4E}"/>
            </c:ext>
          </c:extLst>
        </c:ser>
        <c:ser>
          <c:idx val="13"/>
          <c:order val="13"/>
          <c:tx>
            <c:strRef>
              <c:f>Data!$X$2</c:f>
              <c:strCache>
                <c:ptCount val="1"/>
                <c:pt idx="0">
                  <c:v>Yearly 
forecast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A3F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3F0FF"/>
              </a:solidFill>
              <a:ln w="9525">
                <a:solidFill>
                  <a:srgbClr val="A3F0FF"/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  <c:extLst xmlns:c15="http://schemas.microsoft.com/office/drawing/2012/chart"/>
            </c:numRef>
          </c:xVal>
          <c:yVal>
            <c:numRef>
              <c:f>Data!$X$3:$X$68</c:f>
              <c:numCache>
                <c:formatCode>0</c:formatCode>
                <c:ptCount val="66"/>
                <c:pt idx="9">
                  <c:v>95</c:v>
                </c:pt>
                <c:pt idx="10">
                  <c:v>99.266666666666424</c:v>
                </c:pt>
                <c:pt idx="11">
                  <c:v>96.11515151515141</c:v>
                </c:pt>
                <c:pt idx="12">
                  <c:v>92.963636363636397</c:v>
                </c:pt>
                <c:pt idx="13">
                  <c:v>89.812121212121383</c:v>
                </c:pt>
                <c:pt idx="14">
                  <c:v>86.660606060606369</c:v>
                </c:pt>
                <c:pt idx="15">
                  <c:v>83.509090909090446</c:v>
                </c:pt>
                <c:pt idx="16">
                  <c:v>80.357575757575432</c:v>
                </c:pt>
                <c:pt idx="17">
                  <c:v>77.206060606060419</c:v>
                </c:pt>
                <c:pt idx="18">
                  <c:v>74.054545454545405</c:v>
                </c:pt>
                <c:pt idx="19">
                  <c:v>70.903030303030391</c:v>
                </c:pt>
                <c:pt idx="20">
                  <c:v>67.751515151515378</c:v>
                </c:pt>
                <c:pt idx="21">
                  <c:v>64.600000000000364</c:v>
                </c:pt>
                <c:pt idx="22">
                  <c:v>61.448484848484441</c:v>
                </c:pt>
                <c:pt idx="23">
                  <c:v>58.296969696969427</c:v>
                </c:pt>
                <c:pt idx="24">
                  <c:v>55.145454545454413</c:v>
                </c:pt>
                <c:pt idx="25">
                  <c:v>51.993939393939399</c:v>
                </c:pt>
                <c:pt idx="26">
                  <c:v>48.842424242424386</c:v>
                </c:pt>
                <c:pt idx="27">
                  <c:v>45.690909090909372</c:v>
                </c:pt>
                <c:pt idx="28">
                  <c:v>42.539393939394358</c:v>
                </c:pt>
                <c:pt idx="29">
                  <c:v>39.387878787878435</c:v>
                </c:pt>
                <c:pt idx="30">
                  <c:v>36.236363636363421</c:v>
                </c:pt>
                <c:pt idx="31">
                  <c:v>33.084848484848408</c:v>
                </c:pt>
                <c:pt idx="32">
                  <c:v>29.933333333333394</c:v>
                </c:pt>
                <c:pt idx="33">
                  <c:v>26.78181818181838</c:v>
                </c:pt>
                <c:pt idx="34">
                  <c:v>23.630303030303367</c:v>
                </c:pt>
                <c:pt idx="35">
                  <c:v>20.478787878787443</c:v>
                </c:pt>
                <c:pt idx="36">
                  <c:v>17.32727272727243</c:v>
                </c:pt>
                <c:pt idx="37">
                  <c:v>14.175757575757416</c:v>
                </c:pt>
                <c:pt idx="38">
                  <c:v>11.024242424242402</c:v>
                </c:pt>
                <c:pt idx="39">
                  <c:v>7.8727272727273885</c:v>
                </c:pt>
                <c:pt idx="40">
                  <c:v>4.7212121212123748</c:v>
                </c:pt>
                <c:pt idx="41">
                  <c:v>1.5696969696973611</c:v>
                </c:pt>
                <c:pt idx="42">
                  <c:v>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C308-4BE7-8820-EEF96ADF5F4E}"/>
            </c:ext>
          </c:extLst>
        </c:ser>
        <c:ser>
          <c:idx val="14"/>
          <c:order val="14"/>
          <c:tx>
            <c:strRef>
              <c:f>Data!$Z$2</c:f>
              <c:strCache>
                <c:ptCount val="1"/>
                <c:pt idx="0">
                  <c:v>Actual 
data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  <c:extLst xmlns:c15="http://schemas.microsoft.com/office/drawing/2012/chart"/>
            </c:numRef>
          </c:xVal>
          <c:yVal>
            <c:numRef>
              <c:f>Data!$Z$3:$Z$68</c:f>
              <c:numCache>
                <c:formatCode>0</c:formatCode>
                <c:ptCount val="66"/>
                <c:pt idx="0">
                  <c:v>338</c:v>
                </c:pt>
                <c:pt idx="1">
                  <c:v>365</c:v>
                </c:pt>
                <c:pt idx="2">
                  <c:v>299</c:v>
                </c:pt>
                <c:pt idx="3">
                  <c:v>270</c:v>
                </c:pt>
                <c:pt idx="4">
                  <c:v>280</c:v>
                </c:pt>
                <c:pt idx="5">
                  <c:v>344</c:v>
                </c:pt>
                <c:pt idx="6">
                  <c:v>296</c:v>
                </c:pt>
                <c:pt idx="7">
                  <c:v>317</c:v>
                </c:pt>
                <c:pt idx="8">
                  <c:v>323</c:v>
                </c:pt>
                <c:pt idx="9">
                  <c:v>347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C308-4BE7-8820-EEF96ADF5F4E}"/>
            </c:ext>
          </c:extLst>
        </c:ser>
        <c:ser>
          <c:idx val="15"/>
          <c:order val="15"/>
          <c:tx>
            <c:strRef>
              <c:f>Data!$AA$2</c:f>
              <c:strCache>
                <c:ptCount val="1"/>
                <c:pt idx="0">
                  <c:v>Yearly 
forecast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B2B2B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2B2B2"/>
              </a:solidFill>
              <a:ln w="9525">
                <a:solidFill>
                  <a:srgbClr val="B2B2B2"/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  <c:extLst xmlns:c15="http://schemas.microsoft.com/office/drawing/2012/chart"/>
            </c:numRef>
          </c:xVal>
          <c:yVal>
            <c:numRef>
              <c:f>Data!$AA$3:$AA$68</c:f>
              <c:numCache>
                <c:formatCode>0</c:formatCode>
                <c:ptCount val="66"/>
                <c:pt idx="9">
                  <c:v>347</c:v>
                </c:pt>
                <c:pt idx="10">
                  <c:v>318.5333333333333</c:v>
                </c:pt>
                <c:pt idx="11">
                  <c:v>318.64848484848483</c:v>
                </c:pt>
                <c:pt idx="12">
                  <c:v>318.76363636363635</c:v>
                </c:pt>
                <c:pt idx="13">
                  <c:v>318.87878787878788</c:v>
                </c:pt>
                <c:pt idx="14">
                  <c:v>318.9939393939394</c:v>
                </c:pt>
                <c:pt idx="15">
                  <c:v>319.10909090909087</c:v>
                </c:pt>
                <c:pt idx="16">
                  <c:v>319.22424242424239</c:v>
                </c:pt>
                <c:pt idx="17">
                  <c:v>319.33939393939391</c:v>
                </c:pt>
                <c:pt idx="18">
                  <c:v>319.45454545454538</c:v>
                </c:pt>
                <c:pt idx="19">
                  <c:v>319.56969696969691</c:v>
                </c:pt>
                <c:pt idx="20">
                  <c:v>319.68484848484843</c:v>
                </c:pt>
                <c:pt idx="21">
                  <c:v>319.79999999999995</c:v>
                </c:pt>
                <c:pt idx="22">
                  <c:v>319.91515151515148</c:v>
                </c:pt>
                <c:pt idx="23">
                  <c:v>320.030303030303</c:v>
                </c:pt>
                <c:pt idx="24">
                  <c:v>320.14545454545453</c:v>
                </c:pt>
                <c:pt idx="25">
                  <c:v>320.26060606060605</c:v>
                </c:pt>
                <c:pt idx="26">
                  <c:v>320.37575757575758</c:v>
                </c:pt>
                <c:pt idx="27">
                  <c:v>320.49090909090904</c:v>
                </c:pt>
                <c:pt idx="28">
                  <c:v>320.60606060606057</c:v>
                </c:pt>
                <c:pt idx="29">
                  <c:v>320.72121212121209</c:v>
                </c:pt>
                <c:pt idx="30">
                  <c:v>320.83636363636361</c:v>
                </c:pt>
                <c:pt idx="31">
                  <c:v>320.95151515151508</c:v>
                </c:pt>
                <c:pt idx="32">
                  <c:v>321.06666666666661</c:v>
                </c:pt>
                <c:pt idx="33">
                  <c:v>321.18181818181813</c:v>
                </c:pt>
                <c:pt idx="34">
                  <c:v>321.29696969696965</c:v>
                </c:pt>
                <c:pt idx="35">
                  <c:v>321.41212121212118</c:v>
                </c:pt>
                <c:pt idx="36">
                  <c:v>321.5272727272727</c:v>
                </c:pt>
                <c:pt idx="37">
                  <c:v>321.64242424242423</c:v>
                </c:pt>
                <c:pt idx="38">
                  <c:v>321.75757575757575</c:v>
                </c:pt>
                <c:pt idx="39">
                  <c:v>321.87272727272727</c:v>
                </c:pt>
                <c:pt idx="40">
                  <c:v>321.98787878787874</c:v>
                </c:pt>
                <c:pt idx="41">
                  <c:v>322.10303030303027</c:v>
                </c:pt>
                <c:pt idx="42">
                  <c:v>322.21818181818179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C308-4BE7-8820-EEF96ADF5F4E}"/>
            </c:ext>
          </c:extLst>
        </c:ser>
        <c:ser>
          <c:idx val="16"/>
          <c:order val="16"/>
          <c:tx>
            <c:strRef>
              <c:f>Data!$AC$2</c:f>
              <c:strCache>
                <c:ptCount val="1"/>
                <c:pt idx="0">
                  <c:v>Actual 
data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FC3EC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C3ECA"/>
              </a:solidFill>
              <a:ln w="9525">
                <a:solidFill>
                  <a:srgbClr val="FC3ECA"/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  <c:extLst xmlns:c15="http://schemas.microsoft.com/office/drawing/2012/chart"/>
            </c:numRef>
          </c:xVal>
          <c:yVal>
            <c:numRef>
              <c:f>Data!$AC$3:$AC$68</c:f>
              <c:numCache>
                <c:formatCode>0</c:formatCode>
                <c:ptCount val="66"/>
                <c:pt idx="0">
                  <c:v>381</c:v>
                </c:pt>
                <c:pt idx="1">
                  <c:v>297</c:v>
                </c:pt>
                <c:pt idx="2">
                  <c:v>276</c:v>
                </c:pt>
                <c:pt idx="3">
                  <c:v>269</c:v>
                </c:pt>
                <c:pt idx="4">
                  <c:v>272</c:v>
                </c:pt>
                <c:pt idx="5">
                  <c:v>281</c:v>
                </c:pt>
                <c:pt idx="6">
                  <c:v>236</c:v>
                </c:pt>
                <c:pt idx="7">
                  <c:v>241</c:v>
                </c:pt>
                <c:pt idx="8">
                  <c:v>235</c:v>
                </c:pt>
                <c:pt idx="9">
                  <c:v>227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C308-4BE7-8820-EEF96ADF5F4E}"/>
            </c:ext>
          </c:extLst>
        </c:ser>
        <c:ser>
          <c:idx val="17"/>
          <c:order val="17"/>
          <c:tx>
            <c:strRef>
              <c:f>Data!$AD$2</c:f>
              <c:strCache>
                <c:ptCount val="1"/>
                <c:pt idx="0">
                  <c:v>Yearly 
forecast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rgbClr val="FEA4E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EA4E6"/>
              </a:solidFill>
              <a:ln w="9525">
                <a:solidFill>
                  <a:srgbClr val="FEA4E6"/>
                </a:solidFill>
              </a:ln>
              <a:effectLst/>
            </c:spPr>
          </c:marker>
          <c:xVal>
            <c:numRef>
              <c:f>Data!$A$3:$A$68</c:f>
              <c:numCache>
                <c:formatCode>0</c:formatCode>
                <c:ptCount val="6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</c:numCache>
              <c:extLst xmlns:c15="http://schemas.microsoft.com/office/drawing/2012/chart"/>
            </c:numRef>
          </c:xVal>
          <c:yVal>
            <c:numRef>
              <c:f>Data!$AD$3:$AD$68</c:f>
              <c:numCache>
                <c:formatCode>0</c:formatCode>
                <c:ptCount val="66"/>
                <c:pt idx="9">
                  <c:v>227</c:v>
                </c:pt>
                <c:pt idx="10">
                  <c:v>202</c:v>
                </c:pt>
                <c:pt idx="11">
                  <c:v>189.36363636363967</c:v>
                </c:pt>
                <c:pt idx="12">
                  <c:v>176.7272727272757</c:v>
                </c:pt>
                <c:pt idx="13">
                  <c:v>164.09090909091174</c:v>
                </c:pt>
                <c:pt idx="14">
                  <c:v>151.45454545454777</c:v>
                </c:pt>
                <c:pt idx="15">
                  <c:v>138.8181818181838</c:v>
                </c:pt>
                <c:pt idx="16">
                  <c:v>126.18181818181984</c:v>
                </c:pt>
                <c:pt idx="17">
                  <c:v>113.54545454545587</c:v>
                </c:pt>
                <c:pt idx="18">
                  <c:v>100.9090909090919</c:v>
                </c:pt>
                <c:pt idx="19">
                  <c:v>88.272727272727934</c:v>
                </c:pt>
                <c:pt idx="20">
                  <c:v>75.636363636363967</c:v>
                </c:pt>
                <c:pt idx="21">
                  <c:v>63</c:v>
                </c:pt>
                <c:pt idx="22">
                  <c:v>50.363636363639671</c:v>
                </c:pt>
                <c:pt idx="23">
                  <c:v>37.727272727275704</c:v>
                </c:pt>
                <c:pt idx="24">
                  <c:v>25.090909090911737</c:v>
                </c:pt>
                <c:pt idx="25">
                  <c:v>12.45454545454777</c:v>
                </c:pt>
                <c:pt idx="26">
                  <c:v>-0.18181818181619747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1-C308-4BE7-8820-EEF96ADF5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192543"/>
        <c:axId val="1674171743"/>
        <c:extLst/>
      </c:scatterChart>
      <c:valAx>
        <c:axId val="1674192543"/>
        <c:scaling>
          <c:orientation val="minMax"/>
          <c:max val="2052"/>
          <c:min val="20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171743"/>
        <c:crosses val="autoZero"/>
        <c:crossBetween val="midCat"/>
      </c:valAx>
      <c:valAx>
        <c:axId val="16741717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fatal accidents at work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1925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Variable X 1 Courbe de régression</a:t>
            </a:r>
          </a:p>
        </c:rich>
      </c:tx>
      <c:layout>
        <c:manualLayout>
          <c:xMode val="edge"/>
          <c:yMode val="edge"/>
          <c:x val="0.25680293489406913"/>
          <c:y val="1.0695187165775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Data!$A$4:$A$12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xVal>
          <c:yVal>
            <c:numRef>
              <c:f>Data!$B$4:$B$12</c:f>
              <c:numCache>
                <c:formatCode>0</c:formatCode>
                <c:ptCount val="9"/>
                <c:pt idx="0">
                  <c:v>3947</c:v>
                </c:pt>
                <c:pt idx="1">
                  <c:v>3757</c:v>
                </c:pt>
                <c:pt idx="2">
                  <c:v>3408</c:v>
                </c:pt>
                <c:pt idx="3">
                  <c:v>3562</c:v>
                </c:pt>
                <c:pt idx="4">
                  <c:v>3643</c:v>
                </c:pt>
                <c:pt idx="5">
                  <c:v>3336</c:v>
                </c:pt>
                <c:pt idx="6">
                  <c:v>3272</c:v>
                </c:pt>
                <c:pt idx="7">
                  <c:v>3332</c:v>
                </c:pt>
                <c:pt idx="8">
                  <c:v>3408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B5-47A8-B809-E5238F9BEFF6}"/>
            </c:ext>
          </c:extLst>
        </c:ser>
        <c:ser>
          <c:idx val="1"/>
          <c:order val="1"/>
          <c:tx>
            <c:v>Prévisions pour Y</c:v>
          </c:tx>
          <c:spPr>
            <a:ln w="19050">
              <a:noFill/>
            </a:ln>
          </c:spPr>
          <c:xVal>
            <c:numRef>
              <c:f>Data!$A$4:$A$12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xVal>
          <c:yVal>
            <c:numRef>
              <c:f>'Regression model for EU27'!$B$25:$B$33</c:f>
              <c:numCache>
                <c:formatCode>General</c:formatCode>
                <c:ptCount val="9"/>
                <c:pt idx="0">
                  <c:v>3780.2666666666628</c:v>
                </c:pt>
                <c:pt idx="1">
                  <c:v>3714.7833333333256</c:v>
                </c:pt>
                <c:pt idx="2">
                  <c:v>3649.2999999999884</c:v>
                </c:pt>
                <c:pt idx="3">
                  <c:v>3583.8166666666511</c:v>
                </c:pt>
                <c:pt idx="4">
                  <c:v>3518.333333333343</c:v>
                </c:pt>
                <c:pt idx="5">
                  <c:v>3452.8500000000058</c:v>
                </c:pt>
                <c:pt idx="6">
                  <c:v>3387.3666666666686</c:v>
                </c:pt>
                <c:pt idx="7">
                  <c:v>3321.8833333333314</c:v>
                </c:pt>
                <c:pt idx="8">
                  <c:v>3256.3999999999942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B5-47A8-B809-E5238F9BE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353871"/>
        <c:axId val="1508340559"/>
      </c:scatterChart>
      <c:valAx>
        <c:axId val="15083538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Variable X 1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508340559"/>
        <c:crosses val="autoZero"/>
        <c:crossBetween val="midCat"/>
      </c:valAx>
      <c:valAx>
        <c:axId val="150834055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508353871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9525</xdr:rowOff>
    </xdr:from>
    <xdr:to>
      <xdr:col>12</xdr:col>
      <xdr:colOff>514350</xdr:colOff>
      <xdr:row>56</xdr:row>
      <xdr:rowOff>123825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CDD02AA-3729-4D0B-9A3D-01A093A32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533400</xdr:colOff>
      <xdr:row>26</xdr:row>
      <xdr:rowOff>9525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E166C5DB-C3F2-44AB-A8DF-54789244C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457200</xdr:colOff>
      <xdr:row>26</xdr:row>
      <xdr:rowOff>142875</xdr:rowOff>
    </xdr:from>
    <xdr:to>
      <xdr:col>11</xdr:col>
      <xdr:colOff>447633</xdr:colOff>
      <xdr:row>30</xdr:row>
      <xdr:rowOff>75201</xdr:rowOff>
    </xdr:to>
    <xdr:grpSp>
      <xdr:nvGrpSpPr>
        <xdr:cNvPr id="42" name="Groupe 41">
          <a:extLst>
            <a:ext uri="{FF2B5EF4-FFF2-40B4-BE49-F238E27FC236}">
              <a16:creationId xmlns:a16="http://schemas.microsoft.com/office/drawing/2014/main" id="{794CE69C-6E53-4043-BA1A-2F88B305AD12}"/>
            </a:ext>
          </a:extLst>
        </xdr:cNvPr>
        <xdr:cNvGrpSpPr/>
      </xdr:nvGrpSpPr>
      <xdr:grpSpPr>
        <a:xfrm>
          <a:off x="1219200" y="5095875"/>
          <a:ext cx="7610433" cy="694326"/>
          <a:chOff x="285336" y="444342"/>
          <a:chExt cx="7610433" cy="694326"/>
        </a:xfrm>
      </xdr:grpSpPr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FCF7C650-54E9-4DB9-AA1F-7C0BC74E156C}"/>
              </a:ext>
            </a:extLst>
          </xdr:cNvPr>
          <xdr:cNvSpPr/>
        </xdr:nvSpPr>
        <xdr:spPr>
          <a:xfrm>
            <a:off x="285336" y="457611"/>
            <a:ext cx="7524708" cy="68105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grpSp>
        <xdr:nvGrpSpPr>
          <xdr:cNvPr id="44" name="Groupe 43">
            <a:extLst>
              <a:ext uri="{FF2B5EF4-FFF2-40B4-BE49-F238E27FC236}">
                <a16:creationId xmlns:a16="http://schemas.microsoft.com/office/drawing/2014/main" id="{3124BEF7-90CE-4EB1-B8CA-97B2103EF2F1}"/>
              </a:ext>
            </a:extLst>
          </xdr:cNvPr>
          <xdr:cNvGrpSpPr/>
        </xdr:nvGrpSpPr>
        <xdr:grpSpPr>
          <a:xfrm>
            <a:off x="371061" y="444342"/>
            <a:ext cx="7524708" cy="685717"/>
            <a:chOff x="371061" y="444342"/>
            <a:chExt cx="7524708" cy="685717"/>
          </a:xfrm>
        </xdr:grpSpPr>
        <xdr:grpSp>
          <xdr:nvGrpSpPr>
            <xdr:cNvPr id="45" name="Groupe 44">
              <a:extLst>
                <a:ext uri="{FF2B5EF4-FFF2-40B4-BE49-F238E27FC236}">
                  <a16:creationId xmlns:a16="http://schemas.microsoft.com/office/drawing/2014/main" id="{301CDABB-8939-4282-A2A4-B6050F36A203}"/>
                </a:ext>
              </a:extLst>
            </xdr:cNvPr>
            <xdr:cNvGrpSpPr/>
          </xdr:nvGrpSpPr>
          <xdr:grpSpPr>
            <a:xfrm>
              <a:off x="371061" y="583096"/>
              <a:ext cx="424070" cy="108000"/>
              <a:chOff x="371061" y="583096"/>
              <a:chExt cx="424070" cy="108000"/>
            </a:xfrm>
          </xdr:grpSpPr>
          <xdr:cxnSp macro="">
            <xdr:nvCxnSpPr>
              <xdr:cNvPr id="79" name="Connecteur droit 78">
                <a:extLst>
                  <a:ext uri="{FF2B5EF4-FFF2-40B4-BE49-F238E27FC236}">
                    <a16:creationId xmlns:a16="http://schemas.microsoft.com/office/drawing/2014/main" id="{AC2E7265-181F-41EC-80EC-DE81083C8F92}"/>
                  </a:ext>
                </a:extLst>
              </xdr:cNvPr>
              <xdr:cNvCxnSpPr/>
            </xdr:nvCxnSpPr>
            <xdr:spPr>
              <a:xfrm>
                <a:off x="371061" y="636104"/>
                <a:ext cx="424070" cy="0"/>
              </a:xfrm>
              <a:prstGeom prst="line">
                <a:avLst/>
              </a:prstGeom>
              <a:ln w="38100">
                <a:solidFill>
                  <a:schemeClr val="accent6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80" name="Ellipse 79">
                <a:extLst>
                  <a:ext uri="{FF2B5EF4-FFF2-40B4-BE49-F238E27FC236}">
                    <a16:creationId xmlns:a16="http://schemas.microsoft.com/office/drawing/2014/main" id="{C4EC8269-6C6E-40C0-A1E7-1E47A1A5FAD8}"/>
                  </a:ext>
                </a:extLst>
              </xdr:cNvPr>
              <xdr:cNvSpPr/>
            </xdr:nvSpPr>
            <xdr:spPr>
              <a:xfrm>
                <a:off x="529096" y="583096"/>
                <a:ext cx="108000" cy="108000"/>
              </a:xfrm>
              <a:prstGeom prst="ellipse">
                <a:avLst/>
              </a:prstGeom>
              <a:solidFill>
                <a:schemeClr val="accent6"/>
              </a:solidFill>
              <a:ln>
                <a:solidFill>
                  <a:schemeClr val="accent6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US"/>
              </a:p>
            </xdr:txBody>
          </xdr:sp>
        </xdr:grpSp>
        <xdr:grpSp>
          <xdr:nvGrpSpPr>
            <xdr:cNvPr id="46" name="Groupe 45">
              <a:extLst>
                <a:ext uri="{FF2B5EF4-FFF2-40B4-BE49-F238E27FC236}">
                  <a16:creationId xmlns:a16="http://schemas.microsoft.com/office/drawing/2014/main" id="{924A87F7-E276-45AE-83D7-CBD5C37D722C}"/>
                </a:ext>
              </a:extLst>
            </xdr:cNvPr>
            <xdr:cNvGrpSpPr/>
          </xdr:nvGrpSpPr>
          <xdr:grpSpPr>
            <a:xfrm>
              <a:off x="371061" y="894522"/>
              <a:ext cx="424070" cy="108000"/>
              <a:chOff x="371061" y="569844"/>
              <a:chExt cx="424070" cy="108000"/>
            </a:xfrm>
            <a:solidFill>
              <a:schemeClr val="accent4"/>
            </a:solidFill>
          </xdr:grpSpPr>
          <xdr:cxnSp macro="">
            <xdr:nvCxnSpPr>
              <xdr:cNvPr id="77" name="Connecteur droit 76">
                <a:extLst>
                  <a:ext uri="{FF2B5EF4-FFF2-40B4-BE49-F238E27FC236}">
                    <a16:creationId xmlns:a16="http://schemas.microsoft.com/office/drawing/2014/main" id="{4D0BD3BF-A000-469B-BAD9-52C75BA053EF}"/>
                  </a:ext>
                </a:extLst>
              </xdr:cNvPr>
              <xdr:cNvCxnSpPr/>
            </xdr:nvCxnSpPr>
            <xdr:spPr>
              <a:xfrm>
                <a:off x="371061" y="636104"/>
                <a:ext cx="424070" cy="0"/>
              </a:xfrm>
              <a:prstGeom prst="line">
                <a:avLst/>
              </a:prstGeom>
              <a:grpFill/>
              <a:ln w="38100">
                <a:solidFill>
                  <a:schemeClr val="accent4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8" name="Ellipse 77">
                <a:extLst>
                  <a:ext uri="{FF2B5EF4-FFF2-40B4-BE49-F238E27FC236}">
                    <a16:creationId xmlns:a16="http://schemas.microsoft.com/office/drawing/2014/main" id="{97EA4896-1947-4F70-A356-5AFA4B112AFF}"/>
                  </a:ext>
                </a:extLst>
              </xdr:cNvPr>
              <xdr:cNvSpPr/>
            </xdr:nvSpPr>
            <xdr:spPr>
              <a:xfrm>
                <a:off x="529096" y="569844"/>
                <a:ext cx="108000" cy="108000"/>
              </a:xfrm>
              <a:prstGeom prst="ellipse">
                <a:avLst/>
              </a:prstGeom>
              <a:grpFill/>
              <a:ln>
                <a:solidFill>
                  <a:schemeClr val="accent4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US"/>
              </a:p>
            </xdr:txBody>
          </xdr:sp>
        </xdr:grpSp>
        <xdr:grpSp>
          <xdr:nvGrpSpPr>
            <xdr:cNvPr id="47" name="Groupe 46">
              <a:extLst>
                <a:ext uri="{FF2B5EF4-FFF2-40B4-BE49-F238E27FC236}">
                  <a16:creationId xmlns:a16="http://schemas.microsoft.com/office/drawing/2014/main" id="{F7E94A40-BEE0-497B-9D6B-7395AC42C71A}"/>
                </a:ext>
              </a:extLst>
            </xdr:cNvPr>
            <xdr:cNvGrpSpPr/>
          </xdr:nvGrpSpPr>
          <xdr:grpSpPr>
            <a:xfrm>
              <a:off x="1768751" y="906782"/>
              <a:ext cx="424070" cy="108000"/>
              <a:chOff x="371061" y="569844"/>
              <a:chExt cx="424070" cy="108000"/>
            </a:xfrm>
            <a:solidFill>
              <a:srgbClr val="C00000"/>
            </a:solidFill>
          </xdr:grpSpPr>
          <xdr:cxnSp macro="">
            <xdr:nvCxnSpPr>
              <xdr:cNvPr id="75" name="Connecteur droit 74">
                <a:extLst>
                  <a:ext uri="{FF2B5EF4-FFF2-40B4-BE49-F238E27FC236}">
                    <a16:creationId xmlns:a16="http://schemas.microsoft.com/office/drawing/2014/main" id="{0A0A9B85-E7B4-4EB9-988A-FFA9A6A57F43}"/>
                  </a:ext>
                </a:extLst>
              </xdr:cNvPr>
              <xdr:cNvCxnSpPr/>
            </xdr:nvCxnSpPr>
            <xdr:spPr>
              <a:xfrm>
                <a:off x="371061" y="636104"/>
                <a:ext cx="424070" cy="0"/>
              </a:xfrm>
              <a:prstGeom prst="line">
                <a:avLst/>
              </a:prstGeom>
              <a:grpFill/>
              <a:ln w="38100">
                <a:solidFill>
                  <a:srgbClr val="C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6" name="Ellipse 75">
                <a:extLst>
                  <a:ext uri="{FF2B5EF4-FFF2-40B4-BE49-F238E27FC236}">
                    <a16:creationId xmlns:a16="http://schemas.microsoft.com/office/drawing/2014/main" id="{0E4C9D8F-B93F-485D-9F14-822E17E3B2FB}"/>
                  </a:ext>
                </a:extLst>
              </xdr:cNvPr>
              <xdr:cNvSpPr/>
            </xdr:nvSpPr>
            <xdr:spPr>
              <a:xfrm>
                <a:off x="529096" y="569844"/>
                <a:ext cx="108000" cy="108000"/>
              </a:xfrm>
              <a:prstGeom prst="ellipse">
                <a:avLst/>
              </a:prstGeom>
              <a:grpFill/>
              <a:ln>
                <a:solidFill>
                  <a:srgbClr val="C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US"/>
              </a:p>
            </xdr:txBody>
          </xdr:sp>
        </xdr:grpSp>
        <xdr:grpSp>
          <xdr:nvGrpSpPr>
            <xdr:cNvPr id="48" name="Groupe 47">
              <a:extLst>
                <a:ext uri="{FF2B5EF4-FFF2-40B4-BE49-F238E27FC236}">
                  <a16:creationId xmlns:a16="http://schemas.microsoft.com/office/drawing/2014/main" id="{4347E75F-B8D7-4F1D-B0AA-A65FD55BE862}"/>
                </a:ext>
              </a:extLst>
            </xdr:cNvPr>
            <xdr:cNvGrpSpPr/>
          </xdr:nvGrpSpPr>
          <xdr:grpSpPr>
            <a:xfrm>
              <a:off x="1768751" y="583096"/>
              <a:ext cx="424070" cy="108000"/>
              <a:chOff x="371061" y="569844"/>
              <a:chExt cx="424070" cy="108000"/>
            </a:xfrm>
            <a:solidFill>
              <a:schemeClr val="accent2"/>
            </a:solidFill>
          </xdr:grpSpPr>
          <xdr:cxnSp macro="">
            <xdr:nvCxnSpPr>
              <xdr:cNvPr id="73" name="Connecteur droit 72">
                <a:extLst>
                  <a:ext uri="{FF2B5EF4-FFF2-40B4-BE49-F238E27FC236}">
                    <a16:creationId xmlns:a16="http://schemas.microsoft.com/office/drawing/2014/main" id="{262FC23B-2C6E-4AA7-A26B-C8C7BEFEA49D}"/>
                  </a:ext>
                </a:extLst>
              </xdr:cNvPr>
              <xdr:cNvCxnSpPr/>
            </xdr:nvCxnSpPr>
            <xdr:spPr>
              <a:xfrm>
                <a:off x="371061" y="636104"/>
                <a:ext cx="424070" cy="0"/>
              </a:xfrm>
              <a:prstGeom prst="line">
                <a:avLst/>
              </a:prstGeom>
              <a:grpFill/>
              <a:ln w="38100">
                <a:solidFill>
                  <a:schemeClr val="accent2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4" name="Ellipse 73">
                <a:extLst>
                  <a:ext uri="{FF2B5EF4-FFF2-40B4-BE49-F238E27FC236}">
                    <a16:creationId xmlns:a16="http://schemas.microsoft.com/office/drawing/2014/main" id="{DD8250D3-0831-4CB1-98FC-64B2F79F6D1B}"/>
                  </a:ext>
                </a:extLst>
              </xdr:cNvPr>
              <xdr:cNvSpPr/>
            </xdr:nvSpPr>
            <xdr:spPr>
              <a:xfrm>
                <a:off x="529096" y="569844"/>
                <a:ext cx="108000" cy="108000"/>
              </a:xfrm>
              <a:prstGeom prst="ellipse">
                <a:avLst/>
              </a:prstGeom>
              <a:grpFill/>
              <a:ln>
                <a:solidFill>
                  <a:schemeClr val="accent2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US"/>
              </a:p>
            </xdr:txBody>
          </xdr:sp>
        </xdr:grpSp>
        <xdr:grpSp>
          <xdr:nvGrpSpPr>
            <xdr:cNvPr id="49" name="Groupe 48">
              <a:extLst>
                <a:ext uri="{FF2B5EF4-FFF2-40B4-BE49-F238E27FC236}">
                  <a16:creationId xmlns:a16="http://schemas.microsoft.com/office/drawing/2014/main" id="{3C38D831-4924-411B-A281-EA528531A3FA}"/>
                </a:ext>
              </a:extLst>
            </xdr:cNvPr>
            <xdr:cNvGrpSpPr/>
          </xdr:nvGrpSpPr>
          <xdr:grpSpPr>
            <a:xfrm>
              <a:off x="3388666" y="595356"/>
              <a:ext cx="424070" cy="108000"/>
              <a:chOff x="371061" y="569844"/>
              <a:chExt cx="424070" cy="108000"/>
            </a:xfrm>
            <a:solidFill>
              <a:srgbClr val="FF00FF"/>
            </a:solidFill>
          </xdr:grpSpPr>
          <xdr:cxnSp macro="">
            <xdr:nvCxnSpPr>
              <xdr:cNvPr id="71" name="Connecteur droit 70">
                <a:extLst>
                  <a:ext uri="{FF2B5EF4-FFF2-40B4-BE49-F238E27FC236}">
                    <a16:creationId xmlns:a16="http://schemas.microsoft.com/office/drawing/2014/main" id="{DE015684-67BB-4410-84E4-DB5CC9C4517B}"/>
                  </a:ext>
                </a:extLst>
              </xdr:cNvPr>
              <xdr:cNvCxnSpPr/>
            </xdr:nvCxnSpPr>
            <xdr:spPr>
              <a:xfrm>
                <a:off x="371061" y="636104"/>
                <a:ext cx="424070" cy="0"/>
              </a:xfrm>
              <a:prstGeom prst="line">
                <a:avLst/>
              </a:prstGeom>
              <a:grpFill/>
              <a:ln w="38100">
                <a:solidFill>
                  <a:srgbClr val="FF00FF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2" name="Ellipse 71">
                <a:extLst>
                  <a:ext uri="{FF2B5EF4-FFF2-40B4-BE49-F238E27FC236}">
                    <a16:creationId xmlns:a16="http://schemas.microsoft.com/office/drawing/2014/main" id="{8178ADC9-11F9-4FC3-B925-DEB9A49991E6}"/>
                  </a:ext>
                </a:extLst>
              </xdr:cNvPr>
              <xdr:cNvSpPr/>
            </xdr:nvSpPr>
            <xdr:spPr>
              <a:xfrm>
                <a:off x="529096" y="569844"/>
                <a:ext cx="108000" cy="108000"/>
              </a:xfrm>
              <a:prstGeom prst="ellipse">
                <a:avLst/>
              </a:prstGeom>
              <a:grpFill/>
              <a:ln>
                <a:solidFill>
                  <a:srgbClr val="FF00FF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US"/>
              </a:p>
            </xdr:txBody>
          </xdr:sp>
        </xdr:grpSp>
        <xdr:grpSp>
          <xdr:nvGrpSpPr>
            <xdr:cNvPr id="50" name="Groupe 49">
              <a:extLst>
                <a:ext uri="{FF2B5EF4-FFF2-40B4-BE49-F238E27FC236}">
                  <a16:creationId xmlns:a16="http://schemas.microsoft.com/office/drawing/2014/main" id="{A02A35E1-5A39-4233-92B5-A73C806A5FC4}"/>
                </a:ext>
              </a:extLst>
            </xdr:cNvPr>
            <xdr:cNvGrpSpPr/>
          </xdr:nvGrpSpPr>
          <xdr:grpSpPr>
            <a:xfrm>
              <a:off x="3388666" y="906782"/>
              <a:ext cx="424070" cy="108000"/>
              <a:chOff x="371061" y="569844"/>
              <a:chExt cx="424070" cy="108000"/>
            </a:xfrm>
            <a:solidFill>
              <a:schemeClr val="tx1"/>
            </a:solidFill>
          </xdr:grpSpPr>
          <xdr:cxnSp macro="">
            <xdr:nvCxnSpPr>
              <xdr:cNvPr id="69" name="Connecteur droit 68">
                <a:extLst>
                  <a:ext uri="{FF2B5EF4-FFF2-40B4-BE49-F238E27FC236}">
                    <a16:creationId xmlns:a16="http://schemas.microsoft.com/office/drawing/2014/main" id="{8EB7164A-C809-40F6-8638-CAC87021F025}"/>
                  </a:ext>
                </a:extLst>
              </xdr:cNvPr>
              <xdr:cNvCxnSpPr/>
            </xdr:nvCxnSpPr>
            <xdr:spPr>
              <a:xfrm>
                <a:off x="371061" y="636104"/>
                <a:ext cx="424070" cy="0"/>
              </a:xfrm>
              <a:prstGeom prst="line">
                <a:avLst/>
              </a:prstGeom>
              <a:grpFill/>
              <a:ln w="381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0" name="Ellipse 69">
                <a:extLst>
                  <a:ext uri="{FF2B5EF4-FFF2-40B4-BE49-F238E27FC236}">
                    <a16:creationId xmlns:a16="http://schemas.microsoft.com/office/drawing/2014/main" id="{7A0A6718-AAFF-4575-8D96-803E70E6B591}"/>
                  </a:ext>
                </a:extLst>
              </xdr:cNvPr>
              <xdr:cNvSpPr/>
            </xdr:nvSpPr>
            <xdr:spPr>
              <a:xfrm>
                <a:off x="529096" y="569844"/>
                <a:ext cx="108000" cy="108000"/>
              </a:xfrm>
              <a:prstGeom prst="ellipse">
                <a:avLst/>
              </a:prstGeom>
              <a:grp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US"/>
              </a:p>
            </xdr:txBody>
          </xdr:sp>
        </xdr:grpSp>
        <xdr:grpSp>
          <xdr:nvGrpSpPr>
            <xdr:cNvPr id="51" name="Groupe 50">
              <a:extLst>
                <a:ext uri="{FF2B5EF4-FFF2-40B4-BE49-F238E27FC236}">
                  <a16:creationId xmlns:a16="http://schemas.microsoft.com/office/drawing/2014/main" id="{19132B2B-AF86-48CB-A458-59591FD3E678}"/>
                </a:ext>
              </a:extLst>
            </xdr:cNvPr>
            <xdr:cNvGrpSpPr/>
          </xdr:nvGrpSpPr>
          <xdr:grpSpPr>
            <a:xfrm>
              <a:off x="5040306" y="573571"/>
              <a:ext cx="424070" cy="108000"/>
              <a:chOff x="371061" y="569844"/>
              <a:chExt cx="424070" cy="108000"/>
            </a:xfrm>
            <a:solidFill>
              <a:srgbClr val="002060"/>
            </a:solidFill>
          </xdr:grpSpPr>
          <xdr:cxnSp macro="">
            <xdr:nvCxnSpPr>
              <xdr:cNvPr id="67" name="Connecteur droit 66">
                <a:extLst>
                  <a:ext uri="{FF2B5EF4-FFF2-40B4-BE49-F238E27FC236}">
                    <a16:creationId xmlns:a16="http://schemas.microsoft.com/office/drawing/2014/main" id="{4C7D934C-EA60-4B08-BB68-45BF0BE6F232}"/>
                  </a:ext>
                </a:extLst>
              </xdr:cNvPr>
              <xdr:cNvCxnSpPr/>
            </xdr:nvCxnSpPr>
            <xdr:spPr>
              <a:xfrm>
                <a:off x="371061" y="636104"/>
                <a:ext cx="424070" cy="0"/>
              </a:xfrm>
              <a:prstGeom prst="line">
                <a:avLst/>
              </a:prstGeom>
              <a:grpFill/>
              <a:ln w="38100">
                <a:solidFill>
                  <a:srgbClr val="00206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8" name="Ellipse 67">
                <a:extLst>
                  <a:ext uri="{FF2B5EF4-FFF2-40B4-BE49-F238E27FC236}">
                    <a16:creationId xmlns:a16="http://schemas.microsoft.com/office/drawing/2014/main" id="{3DEA6A97-F7C1-4181-9613-DF0E2E5F679B}"/>
                  </a:ext>
                </a:extLst>
              </xdr:cNvPr>
              <xdr:cNvSpPr/>
            </xdr:nvSpPr>
            <xdr:spPr>
              <a:xfrm>
                <a:off x="529096" y="569844"/>
                <a:ext cx="108000" cy="108000"/>
              </a:xfrm>
              <a:prstGeom prst="ellipse">
                <a:avLst/>
              </a:prstGeom>
              <a:grpFill/>
              <a:ln>
                <a:solidFill>
                  <a:srgbClr val="00206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US"/>
              </a:p>
            </xdr:txBody>
          </xdr:sp>
        </xdr:grpSp>
        <xdr:grpSp>
          <xdr:nvGrpSpPr>
            <xdr:cNvPr id="52" name="Groupe 51">
              <a:extLst>
                <a:ext uri="{FF2B5EF4-FFF2-40B4-BE49-F238E27FC236}">
                  <a16:creationId xmlns:a16="http://schemas.microsoft.com/office/drawing/2014/main" id="{E475A778-8395-4F2A-95DD-C50C399F9B81}"/>
                </a:ext>
              </a:extLst>
            </xdr:cNvPr>
            <xdr:cNvGrpSpPr/>
          </xdr:nvGrpSpPr>
          <xdr:grpSpPr>
            <a:xfrm>
              <a:off x="5040306" y="894522"/>
              <a:ext cx="424070" cy="108000"/>
              <a:chOff x="371061" y="569844"/>
              <a:chExt cx="424070" cy="108000"/>
            </a:xfrm>
            <a:solidFill>
              <a:schemeClr val="accent3"/>
            </a:solidFill>
          </xdr:grpSpPr>
          <xdr:cxnSp macro="">
            <xdr:nvCxnSpPr>
              <xdr:cNvPr id="65" name="Connecteur droit 64">
                <a:extLst>
                  <a:ext uri="{FF2B5EF4-FFF2-40B4-BE49-F238E27FC236}">
                    <a16:creationId xmlns:a16="http://schemas.microsoft.com/office/drawing/2014/main" id="{2B9B2B9D-2328-4EAD-9DFD-8682E6D99DAF}"/>
                  </a:ext>
                </a:extLst>
              </xdr:cNvPr>
              <xdr:cNvCxnSpPr/>
            </xdr:nvCxnSpPr>
            <xdr:spPr>
              <a:xfrm>
                <a:off x="371061" y="636104"/>
                <a:ext cx="424070" cy="0"/>
              </a:xfrm>
              <a:prstGeom prst="line">
                <a:avLst/>
              </a:prstGeom>
              <a:grpFill/>
              <a:ln w="38100">
                <a:solidFill>
                  <a:schemeClr val="accent3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6" name="Ellipse 65">
                <a:extLst>
                  <a:ext uri="{FF2B5EF4-FFF2-40B4-BE49-F238E27FC236}">
                    <a16:creationId xmlns:a16="http://schemas.microsoft.com/office/drawing/2014/main" id="{9DC86476-0638-4B16-BD1B-BE706F9F975B}"/>
                  </a:ext>
                </a:extLst>
              </xdr:cNvPr>
              <xdr:cNvSpPr/>
            </xdr:nvSpPr>
            <xdr:spPr>
              <a:xfrm>
                <a:off x="529096" y="569844"/>
                <a:ext cx="108000" cy="108000"/>
              </a:xfrm>
              <a:prstGeom prst="ellipse">
                <a:avLst/>
              </a:prstGeom>
              <a:grpFill/>
              <a:ln>
                <a:solidFill>
                  <a:schemeClr val="accent3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US"/>
              </a:p>
            </xdr:txBody>
          </xdr:sp>
        </xdr:grpSp>
        <xdr:grpSp>
          <xdr:nvGrpSpPr>
            <xdr:cNvPr id="53" name="Groupe 52">
              <a:extLst>
                <a:ext uri="{FF2B5EF4-FFF2-40B4-BE49-F238E27FC236}">
                  <a16:creationId xmlns:a16="http://schemas.microsoft.com/office/drawing/2014/main" id="{61B5C824-3BF1-444F-A6F3-4B0676662179}"/>
                </a:ext>
              </a:extLst>
            </xdr:cNvPr>
            <xdr:cNvGrpSpPr/>
          </xdr:nvGrpSpPr>
          <xdr:grpSpPr>
            <a:xfrm>
              <a:off x="6557944" y="579106"/>
              <a:ext cx="424070" cy="108000"/>
              <a:chOff x="371061" y="569844"/>
              <a:chExt cx="424070" cy="108000"/>
            </a:xfrm>
            <a:solidFill>
              <a:srgbClr val="00B0F0"/>
            </a:solidFill>
          </xdr:grpSpPr>
          <xdr:cxnSp macro="">
            <xdr:nvCxnSpPr>
              <xdr:cNvPr id="63" name="Connecteur droit 62">
                <a:extLst>
                  <a:ext uri="{FF2B5EF4-FFF2-40B4-BE49-F238E27FC236}">
                    <a16:creationId xmlns:a16="http://schemas.microsoft.com/office/drawing/2014/main" id="{AE59F297-96EA-45CA-B0B3-6CD0B026EC6A}"/>
                  </a:ext>
                </a:extLst>
              </xdr:cNvPr>
              <xdr:cNvCxnSpPr/>
            </xdr:nvCxnSpPr>
            <xdr:spPr>
              <a:xfrm>
                <a:off x="371061" y="636104"/>
                <a:ext cx="424070" cy="0"/>
              </a:xfrm>
              <a:prstGeom prst="line">
                <a:avLst/>
              </a:prstGeom>
              <a:grpFill/>
              <a:ln w="38100">
                <a:solidFill>
                  <a:srgbClr val="00B0F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4" name="Ellipse 63">
                <a:extLst>
                  <a:ext uri="{FF2B5EF4-FFF2-40B4-BE49-F238E27FC236}">
                    <a16:creationId xmlns:a16="http://schemas.microsoft.com/office/drawing/2014/main" id="{AD9F4F9B-A04A-42AC-BFA5-50D40DDA115F}"/>
                  </a:ext>
                </a:extLst>
              </xdr:cNvPr>
              <xdr:cNvSpPr/>
            </xdr:nvSpPr>
            <xdr:spPr>
              <a:xfrm>
                <a:off x="529096" y="569844"/>
                <a:ext cx="108000" cy="108000"/>
              </a:xfrm>
              <a:prstGeom prst="ellipse">
                <a:avLst/>
              </a:prstGeom>
              <a:grpFill/>
              <a:ln>
                <a:solidFill>
                  <a:srgbClr val="00B0F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US"/>
              </a:p>
            </xdr:txBody>
          </xdr:sp>
        </xdr:grpSp>
        <xdr:sp macro="" textlink="">
          <xdr:nvSpPr>
            <xdr:cNvPr id="54" name="ZoneTexte 31">
              <a:extLst>
                <a:ext uri="{FF2B5EF4-FFF2-40B4-BE49-F238E27FC236}">
                  <a16:creationId xmlns:a16="http://schemas.microsoft.com/office/drawing/2014/main" id="{7C965858-50F3-46B4-974F-C3B06F2DC7F3}"/>
                </a:ext>
              </a:extLst>
            </xdr:cNvPr>
            <xdr:cNvSpPr txBox="1"/>
          </xdr:nvSpPr>
          <xdr:spPr>
            <a:xfrm>
              <a:off x="804927" y="444342"/>
              <a:ext cx="774356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600"/>
                <a:t>France</a:t>
              </a:r>
            </a:p>
          </xdr:txBody>
        </xdr:sp>
        <xdr:sp macro="" textlink="">
          <xdr:nvSpPr>
            <xdr:cNvPr id="55" name="ZoneTexte 32">
              <a:extLst>
                <a:ext uri="{FF2B5EF4-FFF2-40B4-BE49-F238E27FC236}">
                  <a16:creationId xmlns:a16="http://schemas.microsoft.com/office/drawing/2014/main" id="{8BA4D811-61AB-416B-9D7E-EA1C9F89EBF2}"/>
                </a:ext>
              </a:extLst>
            </xdr:cNvPr>
            <xdr:cNvSpPr txBox="1"/>
          </xdr:nvSpPr>
          <xdr:spPr>
            <a:xfrm>
              <a:off x="795131" y="779245"/>
              <a:ext cx="629729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600"/>
                <a:t>Italy</a:t>
              </a:r>
            </a:p>
          </xdr:txBody>
        </xdr:sp>
        <xdr:sp macro="" textlink="">
          <xdr:nvSpPr>
            <xdr:cNvPr id="56" name="ZoneTexte 33">
              <a:extLst>
                <a:ext uri="{FF2B5EF4-FFF2-40B4-BE49-F238E27FC236}">
                  <a16:creationId xmlns:a16="http://schemas.microsoft.com/office/drawing/2014/main" id="{CADE44E5-39C0-4061-BF13-54ACAFEA0DBD}"/>
                </a:ext>
              </a:extLst>
            </xdr:cNvPr>
            <xdr:cNvSpPr txBox="1"/>
          </xdr:nvSpPr>
          <xdr:spPr>
            <a:xfrm>
              <a:off x="2192821" y="444342"/>
              <a:ext cx="978339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600"/>
                <a:t>Germany</a:t>
              </a:r>
            </a:p>
          </xdr:txBody>
        </xdr:sp>
        <xdr:sp macro="" textlink="">
          <xdr:nvSpPr>
            <xdr:cNvPr id="57" name="ZoneTexte 34">
              <a:extLst>
                <a:ext uri="{FF2B5EF4-FFF2-40B4-BE49-F238E27FC236}">
                  <a16:creationId xmlns:a16="http://schemas.microsoft.com/office/drawing/2014/main" id="{5028E479-12CC-4B8E-8142-F463DF6345DA}"/>
                </a:ext>
              </a:extLst>
            </xdr:cNvPr>
            <xdr:cNvSpPr txBox="1"/>
          </xdr:nvSpPr>
          <xdr:spPr>
            <a:xfrm>
              <a:off x="2212655" y="791505"/>
              <a:ext cx="781464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600"/>
                <a:t>Poland</a:t>
              </a:r>
            </a:p>
          </xdr:txBody>
        </xdr:sp>
        <xdr:sp macro="" textlink="">
          <xdr:nvSpPr>
            <xdr:cNvPr id="58" name="ZoneTexte 35">
              <a:extLst>
                <a:ext uri="{FF2B5EF4-FFF2-40B4-BE49-F238E27FC236}">
                  <a16:creationId xmlns:a16="http://schemas.microsoft.com/office/drawing/2014/main" id="{9A3FFB3E-0F13-4645-ACBB-42A8DF52A433}"/>
                </a:ext>
              </a:extLst>
            </xdr:cNvPr>
            <xdr:cNvSpPr txBox="1"/>
          </xdr:nvSpPr>
          <xdr:spPr>
            <a:xfrm>
              <a:off x="3837440" y="446883"/>
              <a:ext cx="936349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600"/>
                <a:t>Romania</a:t>
              </a:r>
            </a:p>
          </xdr:txBody>
        </xdr:sp>
        <xdr:sp macro="" textlink="">
          <xdr:nvSpPr>
            <xdr:cNvPr id="59" name="ZoneTexte 36">
              <a:extLst>
                <a:ext uri="{FF2B5EF4-FFF2-40B4-BE49-F238E27FC236}">
                  <a16:creationId xmlns:a16="http://schemas.microsoft.com/office/drawing/2014/main" id="{C88323EB-FD2F-4504-8426-5EA42D9AAB8D}"/>
                </a:ext>
              </a:extLst>
            </xdr:cNvPr>
            <xdr:cNvSpPr txBox="1"/>
          </xdr:nvSpPr>
          <xdr:spPr>
            <a:xfrm>
              <a:off x="3855952" y="786851"/>
              <a:ext cx="713905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600"/>
                <a:t>Spain</a:t>
              </a:r>
            </a:p>
          </xdr:txBody>
        </xdr:sp>
        <xdr:sp macro="" textlink="">
          <xdr:nvSpPr>
            <xdr:cNvPr id="60" name="ZoneTexte 37">
              <a:extLst>
                <a:ext uri="{FF2B5EF4-FFF2-40B4-BE49-F238E27FC236}">
                  <a16:creationId xmlns:a16="http://schemas.microsoft.com/office/drawing/2014/main" id="{EA6F986F-4E73-44AD-AF68-054C4F8312A5}"/>
                </a:ext>
              </a:extLst>
            </xdr:cNvPr>
            <xdr:cNvSpPr txBox="1"/>
          </xdr:nvSpPr>
          <xdr:spPr>
            <a:xfrm>
              <a:off x="5453689" y="448297"/>
              <a:ext cx="895139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600"/>
                <a:t>Portugal</a:t>
              </a:r>
            </a:p>
          </xdr:txBody>
        </xdr:sp>
        <xdr:sp macro="" textlink="">
          <xdr:nvSpPr>
            <xdr:cNvPr id="61" name="ZoneTexte 38">
              <a:extLst>
                <a:ext uri="{FF2B5EF4-FFF2-40B4-BE49-F238E27FC236}">
                  <a16:creationId xmlns:a16="http://schemas.microsoft.com/office/drawing/2014/main" id="{D1C693C9-0EBD-4D56-BFA3-C79522B6E055}"/>
                </a:ext>
              </a:extLst>
            </xdr:cNvPr>
            <xdr:cNvSpPr txBox="1"/>
          </xdr:nvSpPr>
          <xdr:spPr>
            <a:xfrm>
              <a:off x="5467492" y="770825"/>
              <a:ext cx="781465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600"/>
                <a:t>Austria</a:t>
              </a:r>
            </a:p>
          </xdr:txBody>
        </xdr:sp>
        <xdr:sp macro="" textlink="">
          <xdr:nvSpPr>
            <xdr:cNvPr id="62" name="ZoneTexte 39">
              <a:extLst>
                <a:ext uri="{FF2B5EF4-FFF2-40B4-BE49-F238E27FC236}">
                  <a16:creationId xmlns:a16="http://schemas.microsoft.com/office/drawing/2014/main" id="{C5136073-CEB5-4AE2-BCF3-47EC8768DE20}"/>
                </a:ext>
              </a:extLst>
            </xdr:cNvPr>
            <xdr:cNvSpPr txBox="1"/>
          </xdr:nvSpPr>
          <xdr:spPr>
            <a:xfrm>
              <a:off x="7000630" y="457611"/>
              <a:ext cx="895139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600"/>
                <a:t>Czechia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18</xdr:row>
      <xdr:rowOff>180975</xdr:rowOff>
    </xdr:from>
    <xdr:to>
      <xdr:col>10</xdr:col>
      <xdr:colOff>723899</xdr:colOff>
      <xdr:row>37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D784E37-70ED-484F-90B1-D3B038B9C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baseColWidth="10" defaultColWidth="9.140625" defaultRowHeight="15" x14ac:dyDescent="0.25"/>
  <cols>
    <col min="1" max="1" width="10.7109375" style="22" customWidth="1"/>
    <col min="2" max="31" width="12.7109375" style="5" customWidth="1"/>
    <col min="32" max="16384" width="9.140625" style="5"/>
  </cols>
  <sheetData>
    <row r="1" spans="1:38" s="18" customFormat="1" ht="22.5" customHeight="1" x14ac:dyDescent="0.25">
      <c r="A1" s="19"/>
      <c r="B1" s="25" t="s">
        <v>40</v>
      </c>
      <c r="C1" s="25"/>
      <c r="D1" s="26"/>
      <c r="E1" s="24" t="s">
        <v>39</v>
      </c>
      <c r="F1" s="25"/>
      <c r="G1" s="26"/>
      <c r="H1" s="24" t="s">
        <v>31</v>
      </c>
      <c r="I1" s="25"/>
      <c r="J1" s="26"/>
      <c r="K1" s="24" t="s">
        <v>30</v>
      </c>
      <c r="L1" s="25"/>
      <c r="M1" s="26"/>
      <c r="N1" s="24" t="s">
        <v>34</v>
      </c>
      <c r="O1" s="25"/>
      <c r="P1" s="26"/>
      <c r="Q1" s="24" t="s">
        <v>32</v>
      </c>
      <c r="R1" s="25"/>
      <c r="S1" s="26"/>
      <c r="T1" s="24" t="s">
        <v>33</v>
      </c>
      <c r="U1" s="25"/>
      <c r="V1" s="26"/>
      <c r="W1" s="24" t="s">
        <v>28</v>
      </c>
      <c r="X1" s="25"/>
      <c r="Y1" s="26"/>
      <c r="Z1" s="24" t="s">
        <v>29</v>
      </c>
      <c r="AA1" s="25"/>
      <c r="AB1" s="26"/>
      <c r="AC1" s="24" t="s">
        <v>35</v>
      </c>
      <c r="AD1" s="25"/>
      <c r="AE1" s="26"/>
    </row>
    <row r="2" spans="1:38" ht="30" customHeight="1" x14ac:dyDescent="0.25">
      <c r="A2" s="20"/>
      <c r="B2" s="9" t="s">
        <v>36</v>
      </c>
      <c r="C2" s="9" t="s">
        <v>37</v>
      </c>
      <c r="D2" s="21" t="s">
        <v>38</v>
      </c>
      <c r="E2" s="9" t="s">
        <v>36</v>
      </c>
      <c r="F2" s="9" t="s">
        <v>37</v>
      </c>
      <c r="G2" s="21" t="s">
        <v>38</v>
      </c>
      <c r="H2" s="9" t="s">
        <v>36</v>
      </c>
      <c r="I2" s="9" t="s">
        <v>37</v>
      </c>
      <c r="J2" s="21" t="s">
        <v>38</v>
      </c>
      <c r="K2" s="9" t="s">
        <v>36</v>
      </c>
      <c r="L2" s="9" t="s">
        <v>37</v>
      </c>
      <c r="M2" s="21" t="s">
        <v>38</v>
      </c>
      <c r="N2" s="9" t="s">
        <v>36</v>
      </c>
      <c r="O2" s="9" t="s">
        <v>37</v>
      </c>
      <c r="P2" s="21" t="s">
        <v>38</v>
      </c>
      <c r="Q2" s="9" t="s">
        <v>36</v>
      </c>
      <c r="R2" s="9" t="s">
        <v>37</v>
      </c>
      <c r="S2" s="21" t="s">
        <v>38</v>
      </c>
      <c r="T2" s="9" t="s">
        <v>36</v>
      </c>
      <c r="U2" s="9" t="s">
        <v>37</v>
      </c>
      <c r="V2" s="21" t="s">
        <v>38</v>
      </c>
      <c r="W2" s="9" t="s">
        <v>36</v>
      </c>
      <c r="X2" s="9" t="s">
        <v>37</v>
      </c>
      <c r="Y2" s="21" t="s">
        <v>38</v>
      </c>
      <c r="Z2" s="9" t="s">
        <v>36</v>
      </c>
      <c r="AA2" s="9" t="s">
        <v>37</v>
      </c>
      <c r="AB2" s="21" t="s">
        <v>38</v>
      </c>
      <c r="AC2" s="9" t="s">
        <v>36</v>
      </c>
      <c r="AD2" s="9" t="s">
        <v>37</v>
      </c>
      <c r="AE2" s="21" t="s">
        <v>38</v>
      </c>
    </row>
    <row r="3" spans="1:38" x14ac:dyDescent="0.25">
      <c r="A3" s="11">
        <v>2010</v>
      </c>
      <c r="B3" s="7">
        <v>4277</v>
      </c>
      <c r="C3" s="7"/>
      <c r="D3" s="10"/>
      <c r="E3" s="7">
        <v>567</v>
      </c>
      <c r="F3" s="7"/>
      <c r="G3" s="16"/>
      <c r="H3" s="5">
        <v>718</v>
      </c>
      <c r="I3" s="7"/>
      <c r="J3" s="16"/>
      <c r="K3" s="5">
        <v>537</v>
      </c>
      <c r="M3" s="13"/>
      <c r="N3" s="7">
        <v>204</v>
      </c>
      <c r="P3" s="13"/>
      <c r="Q3" s="7">
        <v>182</v>
      </c>
      <c r="S3" s="13"/>
      <c r="T3" s="7">
        <v>446</v>
      </c>
      <c r="V3" s="13"/>
      <c r="W3" s="7">
        <v>121</v>
      </c>
      <c r="Y3" s="13"/>
      <c r="Z3" s="7">
        <v>338</v>
      </c>
      <c r="AB3" s="13"/>
      <c r="AC3" s="7">
        <v>381</v>
      </c>
      <c r="AE3" s="16" t="s">
        <v>0</v>
      </c>
      <c r="AG3" s="7" t="s">
        <v>0</v>
      </c>
      <c r="AI3" s="7" t="s">
        <v>0</v>
      </c>
      <c r="AJ3" s="7"/>
      <c r="AK3" s="7"/>
      <c r="AL3" s="7"/>
    </row>
    <row r="4" spans="1:38" x14ac:dyDescent="0.25">
      <c r="A4" s="11">
        <v>2011</v>
      </c>
      <c r="B4" s="7">
        <v>3947</v>
      </c>
      <c r="C4" s="7"/>
      <c r="D4" s="10"/>
      <c r="E4" s="7">
        <v>507</v>
      </c>
      <c r="F4" s="7"/>
      <c r="G4" s="10"/>
      <c r="H4" s="5">
        <v>621</v>
      </c>
      <c r="J4" s="11"/>
      <c r="K4" s="5">
        <v>559</v>
      </c>
      <c r="M4" s="11"/>
      <c r="N4" s="5">
        <v>192</v>
      </c>
      <c r="P4" s="11"/>
      <c r="Q4" s="5">
        <v>117</v>
      </c>
      <c r="S4" s="11"/>
      <c r="T4" s="5">
        <v>404</v>
      </c>
      <c r="V4" s="11"/>
      <c r="W4" s="5">
        <v>150</v>
      </c>
      <c r="Y4" s="11"/>
      <c r="Z4" s="5">
        <v>365</v>
      </c>
      <c r="AB4" s="11"/>
      <c r="AC4" s="5">
        <v>297</v>
      </c>
      <c r="AE4" s="11"/>
    </row>
    <row r="5" spans="1:38" x14ac:dyDescent="0.25">
      <c r="A5" s="11">
        <v>2012</v>
      </c>
      <c r="B5" s="7">
        <v>3757</v>
      </c>
      <c r="C5" s="7"/>
      <c r="D5" s="10"/>
      <c r="E5" s="7">
        <v>516</v>
      </c>
      <c r="F5" s="7"/>
      <c r="G5" s="10"/>
      <c r="H5" s="5">
        <v>604</v>
      </c>
      <c r="J5" s="11"/>
      <c r="K5" s="5">
        <v>576</v>
      </c>
      <c r="M5" s="11"/>
      <c r="N5" s="5">
        <v>169</v>
      </c>
      <c r="P5" s="11"/>
      <c r="Q5" s="5">
        <v>144</v>
      </c>
      <c r="S5" s="11"/>
      <c r="T5" s="5">
        <v>350</v>
      </c>
      <c r="V5" s="11"/>
      <c r="W5" s="5">
        <v>113</v>
      </c>
      <c r="Y5" s="11"/>
      <c r="Z5" s="5">
        <v>299</v>
      </c>
      <c r="AB5" s="11"/>
      <c r="AC5" s="5">
        <v>276</v>
      </c>
      <c r="AE5" s="11"/>
    </row>
    <row r="6" spans="1:38" x14ac:dyDescent="0.25">
      <c r="A6" s="11">
        <v>2013</v>
      </c>
      <c r="B6" s="7">
        <v>3408</v>
      </c>
      <c r="C6" s="7"/>
      <c r="D6" s="10"/>
      <c r="E6" s="7">
        <v>466</v>
      </c>
      <c r="F6" s="7"/>
      <c r="G6" s="10"/>
      <c r="H6" s="5">
        <v>517</v>
      </c>
      <c r="J6" s="11"/>
      <c r="K6" s="5">
        <v>553</v>
      </c>
      <c r="M6" s="11"/>
      <c r="N6" s="5">
        <v>160</v>
      </c>
      <c r="P6" s="11"/>
      <c r="Q6" s="5">
        <v>143</v>
      </c>
      <c r="S6" s="11"/>
      <c r="T6" s="5">
        <v>277</v>
      </c>
      <c r="V6" s="11"/>
      <c r="W6" s="5">
        <v>113</v>
      </c>
      <c r="Y6" s="11"/>
      <c r="Z6" s="5">
        <v>270</v>
      </c>
      <c r="AB6" s="11"/>
      <c r="AC6" s="5">
        <v>269</v>
      </c>
      <c r="AE6" s="11"/>
    </row>
    <row r="7" spans="1:38" x14ac:dyDescent="0.25">
      <c r="A7" s="11">
        <v>2014</v>
      </c>
      <c r="B7" s="7">
        <v>3562</v>
      </c>
      <c r="C7" s="7"/>
      <c r="D7" s="10"/>
      <c r="E7" s="7">
        <v>527</v>
      </c>
      <c r="F7" s="7"/>
      <c r="G7" s="10"/>
      <c r="H7" s="5">
        <v>522</v>
      </c>
      <c r="J7" s="11"/>
      <c r="K7" s="5">
        <v>589</v>
      </c>
      <c r="M7" s="11"/>
      <c r="N7" s="5">
        <v>160</v>
      </c>
      <c r="P7" s="11"/>
      <c r="Q7" s="5">
        <v>126</v>
      </c>
      <c r="S7" s="11"/>
      <c r="T7" s="5">
        <v>263</v>
      </c>
      <c r="V7" s="11"/>
      <c r="W7" s="5">
        <v>118</v>
      </c>
      <c r="Y7" s="11"/>
      <c r="Z7" s="5">
        <v>280</v>
      </c>
      <c r="AB7" s="11"/>
      <c r="AC7" s="5">
        <v>272</v>
      </c>
      <c r="AE7" s="11"/>
    </row>
    <row r="8" spans="1:38" x14ac:dyDescent="0.25">
      <c r="A8" s="11">
        <v>2015</v>
      </c>
      <c r="B8" s="7">
        <v>3643</v>
      </c>
      <c r="C8" s="7"/>
      <c r="D8" s="10"/>
      <c r="E8" s="7">
        <v>477</v>
      </c>
      <c r="F8" s="7"/>
      <c r="G8" s="10"/>
      <c r="H8" s="5">
        <v>543</v>
      </c>
      <c r="J8" s="11"/>
      <c r="K8" s="5">
        <v>595</v>
      </c>
      <c r="M8" s="11"/>
      <c r="N8" s="5">
        <v>161</v>
      </c>
      <c r="P8" s="11"/>
      <c r="Q8" s="5">
        <v>134</v>
      </c>
      <c r="S8" s="11"/>
      <c r="T8" s="5">
        <v>304</v>
      </c>
      <c r="V8" s="11"/>
      <c r="W8" s="5">
        <v>132</v>
      </c>
      <c r="Y8" s="11"/>
      <c r="Z8" s="5">
        <v>344</v>
      </c>
      <c r="AB8" s="11"/>
      <c r="AC8" s="5">
        <v>281</v>
      </c>
      <c r="AE8" s="11"/>
    </row>
    <row r="9" spans="1:38" x14ac:dyDescent="0.25">
      <c r="A9" s="11">
        <v>2016</v>
      </c>
      <c r="B9" s="7">
        <v>3336</v>
      </c>
      <c r="C9" s="7"/>
      <c r="D9" s="10"/>
      <c r="E9" s="7">
        <v>450</v>
      </c>
      <c r="F9" s="7"/>
      <c r="G9" s="10"/>
      <c r="H9" s="5">
        <v>481</v>
      </c>
      <c r="J9" s="11"/>
      <c r="K9" s="5">
        <v>595</v>
      </c>
      <c r="M9" s="11"/>
      <c r="N9" s="5">
        <v>138</v>
      </c>
      <c r="P9" s="11"/>
      <c r="Q9" s="5">
        <v>109</v>
      </c>
      <c r="S9" s="11"/>
      <c r="T9" s="5">
        <v>243</v>
      </c>
      <c r="V9" s="11"/>
      <c r="W9" s="5">
        <v>106</v>
      </c>
      <c r="Y9" s="11"/>
      <c r="Z9" s="5">
        <v>296</v>
      </c>
      <c r="AB9" s="11"/>
      <c r="AC9" s="5">
        <v>236</v>
      </c>
      <c r="AE9" s="11"/>
    </row>
    <row r="10" spans="1:38" x14ac:dyDescent="0.25">
      <c r="A10" s="11">
        <v>2017</v>
      </c>
      <c r="B10" s="7">
        <v>3272</v>
      </c>
      <c r="C10" s="7"/>
      <c r="D10" s="10"/>
      <c r="E10" s="7">
        <v>430</v>
      </c>
      <c r="F10" s="7"/>
      <c r="G10" s="10"/>
      <c r="H10" s="5">
        <v>484</v>
      </c>
      <c r="J10" s="11"/>
      <c r="K10" s="5">
        <v>585</v>
      </c>
      <c r="M10" s="11"/>
      <c r="N10" s="5">
        <v>140</v>
      </c>
      <c r="P10" s="11"/>
      <c r="Q10" s="5">
        <v>96</v>
      </c>
      <c r="S10" s="11"/>
      <c r="T10" s="5">
        <v>270</v>
      </c>
      <c r="V10" s="11"/>
      <c r="W10" s="5">
        <v>95</v>
      </c>
      <c r="Y10" s="11"/>
      <c r="Z10" s="5">
        <v>317</v>
      </c>
      <c r="AB10" s="11"/>
      <c r="AC10" s="5">
        <v>241</v>
      </c>
      <c r="AE10" s="11"/>
    </row>
    <row r="11" spans="1:38" x14ac:dyDescent="0.25">
      <c r="A11" s="11">
        <v>2018</v>
      </c>
      <c r="B11" s="7">
        <v>3332</v>
      </c>
      <c r="C11" s="7"/>
      <c r="D11" s="10"/>
      <c r="E11" s="8">
        <v>397</v>
      </c>
      <c r="F11" s="8"/>
      <c r="G11" s="17"/>
      <c r="H11" s="5">
        <v>523</v>
      </c>
      <c r="J11" s="11"/>
      <c r="K11" s="5">
        <v>615</v>
      </c>
      <c r="M11" s="11"/>
      <c r="N11" s="5">
        <v>103</v>
      </c>
      <c r="P11" s="11"/>
      <c r="Q11" s="5">
        <v>124</v>
      </c>
      <c r="S11" s="11"/>
      <c r="T11" s="5">
        <v>211</v>
      </c>
      <c r="V11" s="11"/>
      <c r="W11" s="5">
        <v>123</v>
      </c>
      <c r="Y11" s="11"/>
      <c r="Z11" s="5">
        <v>323</v>
      </c>
      <c r="AB11" s="11"/>
      <c r="AC11" s="5">
        <v>235</v>
      </c>
      <c r="AE11" s="11"/>
    </row>
    <row r="12" spans="1:38" x14ac:dyDescent="0.25">
      <c r="A12" s="11">
        <v>2019</v>
      </c>
      <c r="B12" s="7">
        <v>3408</v>
      </c>
      <c r="C12" s="7">
        <v>3408</v>
      </c>
      <c r="D12" s="10"/>
      <c r="E12" s="8">
        <v>416</v>
      </c>
      <c r="F12" s="8">
        <v>416</v>
      </c>
      <c r="G12" s="17"/>
      <c r="H12" s="5">
        <v>491</v>
      </c>
      <c r="I12" s="5">
        <v>491</v>
      </c>
      <c r="J12" s="11"/>
      <c r="K12" s="5">
        <v>803</v>
      </c>
      <c r="L12" s="5">
        <v>803</v>
      </c>
      <c r="M12" s="11"/>
      <c r="N12" s="5">
        <v>104</v>
      </c>
      <c r="O12" s="5">
        <v>104</v>
      </c>
      <c r="P12" s="11"/>
      <c r="Q12" s="5">
        <v>106</v>
      </c>
      <c r="R12" s="5">
        <v>106</v>
      </c>
      <c r="S12" s="11"/>
      <c r="T12" s="5">
        <v>184</v>
      </c>
      <c r="U12" s="5">
        <v>184</v>
      </c>
      <c r="V12" s="11"/>
      <c r="W12" s="5">
        <v>95</v>
      </c>
      <c r="X12" s="5">
        <v>95</v>
      </c>
      <c r="Y12" s="11"/>
      <c r="Z12" s="5">
        <v>347</v>
      </c>
      <c r="AA12" s="5">
        <v>347</v>
      </c>
      <c r="AB12" s="11"/>
      <c r="AC12" s="5">
        <v>227</v>
      </c>
      <c r="AD12" s="5">
        <v>227</v>
      </c>
      <c r="AE12" s="11"/>
    </row>
    <row r="13" spans="1:38" x14ac:dyDescent="0.25">
      <c r="A13" s="11">
        <v>2020</v>
      </c>
      <c r="C13" s="5">
        <f>_xlfn.FORECAST.LINEAR(A13, B$3:B$12,A$3:A$12)</f>
        <v>3104.6666666666861</v>
      </c>
      <c r="D13" s="11">
        <f>C13</f>
        <v>3104.6666666666861</v>
      </c>
      <c r="F13" s="5">
        <f>_xlfn.FORECAST.LINEAR(A13, E$3:E$12,A$3:A$12)</f>
        <v>386.73333333333721</v>
      </c>
      <c r="G13" s="11">
        <f>F13</f>
        <v>386.73333333333721</v>
      </c>
      <c r="I13" s="5">
        <f>_xlfn.FORECAST.LINEAR(A13, H$3:H$12,A$3:A$12)</f>
        <v>436.53333333333285</v>
      </c>
      <c r="J13" s="11">
        <f>I13</f>
        <v>436.53333333333285</v>
      </c>
      <c r="L13" s="5">
        <f t="shared" ref="L13:L48" si="0">_xlfn.FORECAST.LINEAR(A13, K$3:K$12,A$3:A$12)</f>
        <v>699.46666666666715</v>
      </c>
      <c r="M13" s="11">
        <f>L13</f>
        <v>699.46666666666715</v>
      </c>
      <c r="O13" s="5">
        <f>_xlfn.FORECAST.LINEAR(A13, N$3:N$12,A$3:A$12)</f>
        <v>95.333333333332121</v>
      </c>
      <c r="P13" s="11">
        <f>O13</f>
        <v>95.333333333332121</v>
      </c>
      <c r="R13" s="5">
        <f t="shared" ref="R13:R29" si="1">_xlfn.FORECAST.LINEAR(A13, Q$3:Q$12,A$3:A$12)</f>
        <v>95.799999999999272</v>
      </c>
      <c r="S13" s="11">
        <f>R13</f>
        <v>95.799999999999272</v>
      </c>
      <c r="U13" s="5">
        <f t="shared" ref="U13:U19" si="2">_xlfn.FORECAST.LINEAR(A13, T$3:T$12,A$3:A$12)</f>
        <v>156.19999999999709</v>
      </c>
      <c r="V13" s="11">
        <f>U13</f>
        <v>156.19999999999709</v>
      </c>
      <c r="X13" s="5">
        <f t="shared" ref="X13:X44" si="3">_xlfn.FORECAST.LINEAR(A13, W$3:W$12,A$3:A$12)</f>
        <v>99.266666666666424</v>
      </c>
      <c r="Y13" s="11">
        <f>X13</f>
        <v>99.266666666666424</v>
      </c>
      <c r="AA13" s="5">
        <f t="shared" ref="AA13:AA45" si="4">_xlfn.FORECAST.LINEAR(A13, Z$3:Z$12,A$3:A$12)</f>
        <v>318.5333333333333</v>
      </c>
      <c r="AB13" s="11">
        <f>AA13</f>
        <v>318.5333333333333</v>
      </c>
      <c r="AD13" s="5">
        <f t="shared" ref="AD13:AD29" si="5">_xlfn.FORECAST.LINEAR(A13, AC$3:AC$12,A$3:A$12)</f>
        <v>202</v>
      </c>
      <c r="AE13" s="11">
        <f>AD13</f>
        <v>202</v>
      </c>
    </row>
    <row r="14" spans="1:38" x14ac:dyDescent="0.25">
      <c r="A14" s="11">
        <v>2021</v>
      </c>
      <c r="C14" s="5">
        <f>_xlfn.FORECAST.LINEAR(A14, B$3:B$12,A$3:A$12)</f>
        <v>3015.6606060606136</v>
      </c>
      <c r="D14" s="11">
        <f>D13+C14</f>
        <v>6120.3272727272997</v>
      </c>
      <c r="F14" s="5">
        <f t="shared" ref="F14:F36" si="6">_xlfn.FORECAST.LINEAR(A14, E$3:E$12,A$3:A$12)</f>
        <v>370.6303030303061</v>
      </c>
      <c r="G14" s="11">
        <f>G13+F14</f>
        <v>757.36363636364331</v>
      </c>
      <c r="I14" s="5">
        <f t="shared" ref="I14:I34" si="7">_xlfn.FORECAST.LINEAR(A14, H$3:H$12,A$3:A$12)</f>
        <v>415.83030303030682</v>
      </c>
      <c r="J14" s="11">
        <f>J13+I14</f>
        <v>852.36363636363967</v>
      </c>
      <c r="L14" s="5">
        <f t="shared" si="0"/>
        <v>717.42424242424022</v>
      </c>
      <c r="M14" s="11">
        <f>M13+L14</f>
        <v>1416.8909090909074</v>
      </c>
      <c r="O14" s="5">
        <f t="shared" ref="O14:O22" si="8">_xlfn.FORECAST.LINEAR(A14, N$3:N$12,A$3:A$12)</f>
        <v>84.830303030299547</v>
      </c>
      <c r="P14" s="11">
        <f>P13+O14</f>
        <v>180.16363636363167</v>
      </c>
      <c r="R14" s="5">
        <f t="shared" si="1"/>
        <v>89.927272727272793</v>
      </c>
      <c r="S14" s="11">
        <f>S13+R14</f>
        <v>185.72727272727207</v>
      </c>
      <c r="U14" s="5">
        <f t="shared" si="2"/>
        <v>130.92727272727643</v>
      </c>
      <c r="V14" s="11">
        <f>V13+U14</f>
        <v>287.12727272727352</v>
      </c>
      <c r="X14" s="5">
        <f t="shared" si="3"/>
        <v>96.11515151515141</v>
      </c>
      <c r="Y14" s="11">
        <f>Y13+X14</f>
        <v>195.38181818181783</v>
      </c>
      <c r="AA14" s="5">
        <f t="shared" si="4"/>
        <v>318.64848484848483</v>
      </c>
      <c r="AB14" s="11">
        <f>AB13+AA14</f>
        <v>637.18181818181813</v>
      </c>
      <c r="AD14" s="5">
        <f t="shared" si="5"/>
        <v>189.36363636363967</v>
      </c>
      <c r="AE14" s="11">
        <f>AE13+AD14</f>
        <v>391.36363636363967</v>
      </c>
    </row>
    <row r="15" spans="1:38" x14ac:dyDescent="0.25">
      <c r="A15" s="11">
        <v>2022</v>
      </c>
      <c r="C15" s="5">
        <f t="shared" ref="C15:C47" si="9">_xlfn.FORECAST.LINEAR(A15, B$3:B$12,A$3:A$12)</f>
        <v>2926.6545454545412</v>
      </c>
      <c r="D15" s="11">
        <f t="shared" ref="D15:D48" si="10">D14+C15</f>
        <v>9046.9818181818409</v>
      </c>
      <c r="F15" s="5">
        <f t="shared" si="6"/>
        <v>354.52727272727498</v>
      </c>
      <c r="G15" s="11">
        <f t="shared" ref="G15:G37" si="11">G14+F15</f>
        <v>1111.8909090909183</v>
      </c>
      <c r="I15" s="5">
        <f t="shared" si="7"/>
        <v>395.12727272727352</v>
      </c>
      <c r="J15" s="11">
        <f t="shared" ref="J15:J35" si="12">J14+I15</f>
        <v>1247.4909090909132</v>
      </c>
      <c r="L15" s="5">
        <f t="shared" si="0"/>
        <v>735.38181818181329</v>
      </c>
      <c r="M15" s="11">
        <f t="shared" ref="M15:M48" si="13">M14+L15</f>
        <v>2152.2727272727207</v>
      </c>
      <c r="O15" s="5">
        <f t="shared" si="8"/>
        <v>74.327272727270611</v>
      </c>
      <c r="P15" s="11">
        <f t="shared" ref="P15:P23" si="14">P14+O15</f>
        <v>254.49090909090228</v>
      </c>
      <c r="R15" s="5">
        <f t="shared" si="1"/>
        <v>84.054545454544495</v>
      </c>
      <c r="S15" s="11">
        <f t="shared" ref="S15:S30" si="15">S14+R15</f>
        <v>269.78181818181656</v>
      </c>
      <c r="U15" s="5">
        <f t="shared" si="2"/>
        <v>105.6545454545485</v>
      </c>
      <c r="V15" s="11">
        <f t="shared" ref="V15:V20" si="16">V14+U15</f>
        <v>392.78181818182202</v>
      </c>
      <c r="X15" s="5">
        <f t="shared" si="3"/>
        <v>92.963636363636397</v>
      </c>
      <c r="Y15" s="11">
        <f t="shared" ref="Y15:Y45" si="17">Y14+X15</f>
        <v>288.34545454545423</v>
      </c>
      <c r="AA15" s="5">
        <f t="shared" si="4"/>
        <v>318.76363636363635</v>
      </c>
      <c r="AB15" s="11">
        <f t="shared" ref="AB15:AB45" si="18">AB14+AA15</f>
        <v>955.94545454545448</v>
      </c>
      <c r="AD15" s="5">
        <f t="shared" si="5"/>
        <v>176.7272727272757</v>
      </c>
      <c r="AE15" s="11">
        <f t="shared" ref="AE15:AE29" si="19">AE14+AD15</f>
        <v>568.09090909091537</v>
      </c>
    </row>
    <row r="16" spans="1:38" x14ac:dyDescent="0.25">
      <c r="A16" s="11">
        <v>2023</v>
      </c>
      <c r="C16" s="5">
        <f t="shared" si="9"/>
        <v>2837.6484848484979</v>
      </c>
      <c r="D16" s="11">
        <f t="shared" si="10"/>
        <v>11884.630303030339</v>
      </c>
      <c r="F16" s="5">
        <f t="shared" si="6"/>
        <v>338.42424242424386</v>
      </c>
      <c r="G16" s="11">
        <f t="shared" si="11"/>
        <v>1450.3151515151621</v>
      </c>
      <c r="I16" s="5">
        <f t="shared" si="7"/>
        <v>374.4242424242475</v>
      </c>
      <c r="J16" s="11">
        <f t="shared" si="12"/>
        <v>1621.9151515151607</v>
      </c>
      <c r="L16" s="5">
        <f t="shared" si="0"/>
        <v>753.33939393939363</v>
      </c>
      <c r="M16" s="11">
        <f t="shared" si="13"/>
        <v>2905.6121212121143</v>
      </c>
      <c r="O16" s="5">
        <f t="shared" si="8"/>
        <v>63.824242424238037</v>
      </c>
      <c r="P16" s="11">
        <f t="shared" si="14"/>
        <v>318.31515151514031</v>
      </c>
      <c r="R16" s="5">
        <f t="shared" si="1"/>
        <v>78.181818181818016</v>
      </c>
      <c r="S16" s="11">
        <f t="shared" si="15"/>
        <v>347.96363636363458</v>
      </c>
      <c r="U16" s="5">
        <f t="shared" si="2"/>
        <v>80.381818181820563</v>
      </c>
      <c r="V16" s="11">
        <f t="shared" si="16"/>
        <v>473.16363636364258</v>
      </c>
      <c r="X16" s="5">
        <f t="shared" si="3"/>
        <v>89.812121212121383</v>
      </c>
      <c r="Y16" s="11">
        <f t="shared" si="17"/>
        <v>378.15757575757561</v>
      </c>
      <c r="AA16" s="5">
        <f t="shared" si="4"/>
        <v>318.87878787878788</v>
      </c>
      <c r="AB16" s="11">
        <f t="shared" si="18"/>
        <v>1274.8242424242424</v>
      </c>
      <c r="AD16" s="5">
        <f t="shared" si="5"/>
        <v>164.09090909091174</v>
      </c>
      <c r="AE16" s="11">
        <f t="shared" si="19"/>
        <v>732.18181818182711</v>
      </c>
    </row>
    <row r="17" spans="1:31" x14ac:dyDescent="0.25">
      <c r="A17" s="11">
        <v>2024</v>
      </c>
      <c r="C17" s="5">
        <f t="shared" si="9"/>
        <v>2748.6424242424255</v>
      </c>
      <c r="D17" s="11">
        <f t="shared" si="10"/>
        <v>14633.272727272764</v>
      </c>
      <c r="F17" s="5">
        <f t="shared" si="6"/>
        <v>322.32121212121638</v>
      </c>
      <c r="G17" s="11">
        <f t="shared" si="11"/>
        <v>1772.6363636363785</v>
      </c>
      <c r="I17" s="5">
        <f t="shared" si="7"/>
        <v>353.72121212121419</v>
      </c>
      <c r="J17" s="11">
        <f t="shared" si="12"/>
        <v>1975.6363636363749</v>
      </c>
      <c r="L17" s="5">
        <f t="shared" si="0"/>
        <v>771.2969696969667</v>
      </c>
      <c r="M17" s="11">
        <f t="shared" si="13"/>
        <v>3676.909090909081</v>
      </c>
      <c r="O17" s="5">
        <f t="shared" si="8"/>
        <v>53.321212121209101</v>
      </c>
      <c r="P17" s="11">
        <f t="shared" si="14"/>
        <v>371.63636363634942</v>
      </c>
      <c r="R17" s="5">
        <f t="shared" si="1"/>
        <v>72.309090909089718</v>
      </c>
      <c r="S17" s="11">
        <f t="shared" si="15"/>
        <v>420.2727272727243</v>
      </c>
      <c r="U17" s="5">
        <f t="shared" si="2"/>
        <v>55.109090909092629</v>
      </c>
      <c r="V17" s="11">
        <f t="shared" si="16"/>
        <v>528.27272727273521</v>
      </c>
      <c r="X17" s="5">
        <f t="shared" si="3"/>
        <v>86.660606060606369</v>
      </c>
      <c r="Y17" s="11">
        <f t="shared" si="17"/>
        <v>464.81818181818198</v>
      </c>
      <c r="AA17" s="5">
        <f t="shared" si="4"/>
        <v>318.9939393939394</v>
      </c>
      <c r="AB17" s="11">
        <f t="shared" si="18"/>
        <v>1593.8181818181818</v>
      </c>
      <c r="AD17" s="5">
        <f t="shared" si="5"/>
        <v>151.45454545454777</v>
      </c>
      <c r="AE17" s="11">
        <f t="shared" si="19"/>
        <v>883.63636363637488</v>
      </c>
    </row>
    <row r="18" spans="1:31" x14ac:dyDescent="0.25">
      <c r="A18" s="11">
        <v>2025</v>
      </c>
      <c r="C18" s="5">
        <f t="shared" si="9"/>
        <v>2659.6363636363822</v>
      </c>
      <c r="D18" s="11">
        <f t="shared" si="10"/>
        <v>17292.909090909146</v>
      </c>
      <c r="F18" s="5">
        <f t="shared" si="6"/>
        <v>306.21818181818526</v>
      </c>
      <c r="G18" s="11">
        <f t="shared" si="11"/>
        <v>2078.8545454545638</v>
      </c>
      <c r="I18" s="5">
        <f t="shared" si="7"/>
        <v>333.01818181818817</v>
      </c>
      <c r="J18" s="11">
        <f t="shared" si="12"/>
        <v>2308.654545454563</v>
      </c>
      <c r="L18" s="5">
        <f t="shared" si="0"/>
        <v>789.25454545453977</v>
      </c>
      <c r="M18" s="11">
        <f t="shared" si="13"/>
        <v>4466.1636363636208</v>
      </c>
      <c r="O18" s="5">
        <f t="shared" si="8"/>
        <v>42.818181818180165</v>
      </c>
      <c r="P18" s="11">
        <f t="shared" si="14"/>
        <v>414.45454545452958</v>
      </c>
      <c r="R18" s="5">
        <f t="shared" si="1"/>
        <v>66.436363636363239</v>
      </c>
      <c r="S18" s="11">
        <f t="shared" si="15"/>
        <v>486.70909090908754</v>
      </c>
      <c r="U18" s="5">
        <f t="shared" si="2"/>
        <v>29.836363636364695</v>
      </c>
      <c r="V18" s="11">
        <f t="shared" si="16"/>
        <v>558.1090909090999</v>
      </c>
      <c r="X18" s="5">
        <f t="shared" si="3"/>
        <v>83.509090909090446</v>
      </c>
      <c r="Y18" s="11">
        <f t="shared" si="17"/>
        <v>548.32727272727243</v>
      </c>
      <c r="AA18" s="5">
        <f t="shared" si="4"/>
        <v>319.10909090909087</v>
      </c>
      <c r="AB18" s="11">
        <f t="shared" si="18"/>
        <v>1912.9272727272726</v>
      </c>
      <c r="AD18" s="5">
        <f t="shared" si="5"/>
        <v>138.8181818181838</v>
      </c>
      <c r="AE18" s="11">
        <f t="shared" si="19"/>
        <v>1022.4545454545587</v>
      </c>
    </row>
    <row r="19" spans="1:31" x14ac:dyDescent="0.25">
      <c r="A19" s="11">
        <v>2026</v>
      </c>
      <c r="C19" s="5">
        <f t="shared" si="9"/>
        <v>2570.6303030303097</v>
      </c>
      <c r="D19" s="11">
        <f t="shared" si="10"/>
        <v>19863.539393939456</v>
      </c>
      <c r="F19" s="5">
        <f t="shared" si="6"/>
        <v>290.11515151515414</v>
      </c>
      <c r="G19" s="11">
        <f t="shared" si="11"/>
        <v>2368.9696969697179</v>
      </c>
      <c r="I19" s="5">
        <f t="shared" si="7"/>
        <v>312.31515151515487</v>
      </c>
      <c r="J19" s="11">
        <f t="shared" si="12"/>
        <v>2620.9696969697179</v>
      </c>
      <c r="L19" s="5">
        <f t="shared" si="0"/>
        <v>807.21212121212011</v>
      </c>
      <c r="M19" s="11">
        <f t="shared" si="13"/>
        <v>5273.3757575757409</v>
      </c>
      <c r="O19" s="5">
        <f t="shared" si="8"/>
        <v>32.315151515147591</v>
      </c>
      <c r="P19" s="11">
        <f t="shared" si="14"/>
        <v>446.76969696967717</v>
      </c>
      <c r="R19" s="5">
        <f t="shared" si="1"/>
        <v>60.563636363636761</v>
      </c>
      <c r="S19" s="11">
        <f t="shared" si="15"/>
        <v>547.2727272727243</v>
      </c>
      <c r="U19" s="5">
        <f t="shared" si="2"/>
        <v>4.5636363636367605</v>
      </c>
      <c r="V19" s="11">
        <f t="shared" si="16"/>
        <v>562.67272727273667</v>
      </c>
      <c r="X19" s="5">
        <f t="shared" si="3"/>
        <v>80.357575757575432</v>
      </c>
      <c r="Y19" s="11">
        <f t="shared" si="17"/>
        <v>628.68484848484786</v>
      </c>
      <c r="AA19" s="5">
        <f t="shared" si="4"/>
        <v>319.22424242424239</v>
      </c>
      <c r="AB19" s="11">
        <f t="shared" si="18"/>
        <v>2232.151515151515</v>
      </c>
      <c r="AD19" s="5">
        <f t="shared" si="5"/>
        <v>126.18181818181984</v>
      </c>
      <c r="AE19" s="11">
        <f t="shared" si="19"/>
        <v>1148.6363636363785</v>
      </c>
    </row>
    <row r="20" spans="1:31" x14ac:dyDescent="0.25">
      <c r="A20" s="11">
        <v>2027</v>
      </c>
      <c r="C20" s="5">
        <f t="shared" si="9"/>
        <v>2481.6242424242373</v>
      </c>
      <c r="D20" s="11">
        <f t="shared" si="10"/>
        <v>22345.163636363694</v>
      </c>
      <c r="F20" s="5">
        <f t="shared" si="6"/>
        <v>274.01212121212302</v>
      </c>
      <c r="G20" s="11">
        <f t="shared" si="11"/>
        <v>2642.9818181818409</v>
      </c>
      <c r="I20" s="5">
        <f t="shared" si="7"/>
        <v>291.61212121212156</v>
      </c>
      <c r="J20" s="11">
        <f t="shared" si="12"/>
        <v>2912.5818181818395</v>
      </c>
      <c r="L20" s="5">
        <f t="shared" si="0"/>
        <v>825.16969696969318</v>
      </c>
      <c r="M20" s="11">
        <f t="shared" si="13"/>
        <v>6098.545454545434</v>
      </c>
      <c r="O20" s="5">
        <f t="shared" si="8"/>
        <v>21.812121212118655</v>
      </c>
      <c r="P20" s="11">
        <f t="shared" si="14"/>
        <v>468.58181818179582</v>
      </c>
      <c r="R20" s="5">
        <f t="shared" si="1"/>
        <v>54.690909090908463</v>
      </c>
      <c r="S20" s="11">
        <f t="shared" si="15"/>
        <v>601.96363636363276</v>
      </c>
      <c r="U20" s="5">
        <v>0</v>
      </c>
      <c r="V20" s="11">
        <f t="shared" si="16"/>
        <v>562.67272727273667</v>
      </c>
      <c r="X20" s="5">
        <f t="shared" si="3"/>
        <v>77.206060606060419</v>
      </c>
      <c r="Y20" s="11">
        <f t="shared" si="17"/>
        <v>705.89090909090828</v>
      </c>
      <c r="AA20" s="5">
        <f t="shared" si="4"/>
        <v>319.33939393939391</v>
      </c>
      <c r="AB20" s="11">
        <f t="shared" si="18"/>
        <v>2551.4909090909091</v>
      </c>
      <c r="AD20" s="5">
        <f t="shared" si="5"/>
        <v>113.54545454545587</v>
      </c>
      <c r="AE20" s="11">
        <f t="shared" si="19"/>
        <v>1262.1818181818344</v>
      </c>
    </row>
    <row r="21" spans="1:31" x14ac:dyDescent="0.25">
      <c r="A21" s="11">
        <v>2028</v>
      </c>
      <c r="C21" s="5">
        <f t="shared" si="9"/>
        <v>2392.618181818194</v>
      </c>
      <c r="D21" s="11">
        <f t="shared" si="10"/>
        <v>24737.781818181888</v>
      </c>
      <c r="F21" s="5">
        <f t="shared" si="6"/>
        <v>257.90909090909554</v>
      </c>
      <c r="G21" s="11">
        <f t="shared" si="11"/>
        <v>2900.8909090909365</v>
      </c>
      <c r="I21" s="5">
        <f t="shared" si="7"/>
        <v>270.90909090909554</v>
      </c>
      <c r="J21" s="11">
        <f t="shared" si="12"/>
        <v>3183.490909090935</v>
      </c>
      <c r="L21" s="5">
        <f t="shared" si="0"/>
        <v>843.12727272727352</v>
      </c>
      <c r="M21" s="11">
        <f t="shared" si="13"/>
        <v>6941.6727272727076</v>
      </c>
      <c r="O21" s="5">
        <f t="shared" si="8"/>
        <v>11.309090909089718</v>
      </c>
      <c r="P21" s="11">
        <f t="shared" si="14"/>
        <v>479.89090909088554</v>
      </c>
      <c r="R21" s="5">
        <f t="shared" si="1"/>
        <v>48.818181818181984</v>
      </c>
      <c r="S21" s="11">
        <f t="shared" si="15"/>
        <v>650.78181818181474</v>
      </c>
      <c r="V21" s="11"/>
      <c r="X21" s="5">
        <f t="shared" si="3"/>
        <v>74.054545454545405</v>
      </c>
      <c r="Y21" s="11">
        <f t="shared" si="17"/>
        <v>779.94545454545369</v>
      </c>
      <c r="AA21" s="5">
        <f t="shared" si="4"/>
        <v>319.45454545454538</v>
      </c>
      <c r="AB21" s="11">
        <f t="shared" si="18"/>
        <v>2870.9454545454546</v>
      </c>
      <c r="AD21" s="5">
        <f t="shared" si="5"/>
        <v>100.9090909090919</v>
      </c>
      <c r="AE21" s="11">
        <f t="shared" si="19"/>
        <v>1363.0909090909263</v>
      </c>
    </row>
    <row r="22" spans="1:31" s="6" customFormat="1" x14ac:dyDescent="0.25">
      <c r="A22" s="12">
        <v>2029</v>
      </c>
      <c r="C22" s="6">
        <f t="shared" si="9"/>
        <v>2303.6121212121216</v>
      </c>
      <c r="D22" s="12">
        <f t="shared" si="10"/>
        <v>27041.393939394009</v>
      </c>
      <c r="F22" s="6">
        <f t="shared" si="6"/>
        <v>241.80606060606442</v>
      </c>
      <c r="G22" s="12">
        <f t="shared" si="11"/>
        <v>3142.6969696970009</v>
      </c>
      <c r="I22" s="6">
        <f t="shared" si="7"/>
        <v>250.20606060606224</v>
      </c>
      <c r="J22" s="12">
        <f t="shared" si="12"/>
        <v>3433.6969696969973</v>
      </c>
      <c r="L22" s="6">
        <f t="shared" si="0"/>
        <v>861.08484848484659</v>
      </c>
      <c r="M22" s="12">
        <f t="shared" si="13"/>
        <v>7802.7575757575542</v>
      </c>
      <c r="O22" s="6">
        <f t="shared" si="8"/>
        <v>0.80606060605714447</v>
      </c>
      <c r="P22" s="12">
        <f t="shared" si="14"/>
        <v>480.69696969694269</v>
      </c>
      <c r="R22" s="6">
        <f t="shared" si="1"/>
        <v>42.945454545453686</v>
      </c>
      <c r="S22" s="12">
        <f t="shared" si="15"/>
        <v>693.72727272726843</v>
      </c>
      <c r="V22" s="12"/>
      <c r="X22" s="6">
        <f t="shared" si="3"/>
        <v>70.903030303030391</v>
      </c>
      <c r="Y22" s="12">
        <f t="shared" si="17"/>
        <v>850.84848484848408</v>
      </c>
      <c r="AA22" s="6">
        <f t="shared" si="4"/>
        <v>319.56969696969691</v>
      </c>
      <c r="AB22" s="12">
        <f t="shared" si="18"/>
        <v>3190.5151515151515</v>
      </c>
      <c r="AD22" s="6">
        <f t="shared" si="5"/>
        <v>88.272727272727934</v>
      </c>
      <c r="AE22" s="12">
        <f t="shared" si="19"/>
        <v>1451.3636363636542</v>
      </c>
    </row>
    <row r="23" spans="1:31" x14ac:dyDescent="0.25">
      <c r="A23" s="11">
        <v>2030</v>
      </c>
      <c r="C23" s="5">
        <f t="shared" si="9"/>
        <v>2214.6060606060782</v>
      </c>
      <c r="D23" s="11">
        <f t="shared" si="10"/>
        <v>29256.000000000087</v>
      </c>
      <c r="F23" s="5">
        <f t="shared" si="6"/>
        <v>225.7030303030333</v>
      </c>
      <c r="G23" s="11">
        <f t="shared" si="11"/>
        <v>3368.4000000000342</v>
      </c>
      <c r="I23" s="5">
        <f t="shared" si="7"/>
        <v>229.50303030303621</v>
      </c>
      <c r="J23" s="12">
        <f t="shared" si="12"/>
        <v>3663.2000000000335</v>
      </c>
      <c r="L23" s="5">
        <f t="shared" si="0"/>
        <v>879.04242424241966</v>
      </c>
      <c r="M23" s="11">
        <f t="shared" si="13"/>
        <v>8681.7999999999738</v>
      </c>
      <c r="O23" s="5">
        <v>0</v>
      </c>
      <c r="P23" s="11">
        <f t="shared" si="14"/>
        <v>480.69696969694269</v>
      </c>
      <c r="R23" s="5">
        <f t="shared" si="1"/>
        <v>37.072727272727207</v>
      </c>
      <c r="S23" s="12">
        <f t="shared" si="15"/>
        <v>730.79999999999563</v>
      </c>
      <c r="V23" s="11"/>
      <c r="X23" s="5">
        <f t="shared" si="3"/>
        <v>67.751515151515378</v>
      </c>
      <c r="Y23" s="12">
        <f t="shared" si="17"/>
        <v>918.59999999999945</v>
      </c>
      <c r="AA23" s="5">
        <f t="shared" si="4"/>
        <v>319.68484848484843</v>
      </c>
      <c r="AB23" s="12">
        <f t="shared" si="18"/>
        <v>3510.2</v>
      </c>
      <c r="AD23" s="5">
        <f t="shared" si="5"/>
        <v>75.636363636363967</v>
      </c>
      <c r="AE23" s="12">
        <f t="shared" si="19"/>
        <v>1527.0000000000182</v>
      </c>
    </row>
    <row r="24" spans="1:31" x14ac:dyDescent="0.25">
      <c r="A24" s="11">
        <v>2031</v>
      </c>
      <c r="C24" s="5">
        <f t="shared" si="9"/>
        <v>2125.6000000000058</v>
      </c>
      <c r="D24" s="11">
        <f t="shared" si="10"/>
        <v>31381.600000000093</v>
      </c>
      <c r="F24" s="5">
        <f t="shared" si="6"/>
        <v>209.60000000000218</v>
      </c>
      <c r="G24" s="11">
        <f t="shared" si="11"/>
        <v>3578.0000000000364</v>
      </c>
      <c r="I24" s="5">
        <f t="shared" si="7"/>
        <v>208.80000000000291</v>
      </c>
      <c r="J24" s="12">
        <f t="shared" si="12"/>
        <v>3872.0000000000364</v>
      </c>
      <c r="L24" s="5">
        <f t="shared" si="0"/>
        <v>897</v>
      </c>
      <c r="M24" s="11">
        <f t="shared" si="13"/>
        <v>9578.7999999999738</v>
      </c>
      <c r="P24" s="11"/>
      <c r="R24" s="5">
        <f t="shared" si="1"/>
        <v>31.199999999998909</v>
      </c>
      <c r="S24" s="12">
        <f t="shared" si="15"/>
        <v>761.99999999999454</v>
      </c>
      <c r="V24" s="11"/>
      <c r="X24" s="5">
        <f t="shared" si="3"/>
        <v>64.600000000000364</v>
      </c>
      <c r="Y24" s="12">
        <f t="shared" si="17"/>
        <v>983.19999999999982</v>
      </c>
      <c r="AA24" s="5">
        <f t="shared" si="4"/>
        <v>319.79999999999995</v>
      </c>
      <c r="AB24" s="12">
        <f t="shared" si="18"/>
        <v>3830</v>
      </c>
      <c r="AD24" s="5">
        <f t="shared" si="5"/>
        <v>63</v>
      </c>
      <c r="AE24" s="12">
        <f t="shared" si="19"/>
        <v>1590.0000000000182</v>
      </c>
    </row>
    <row r="25" spans="1:31" x14ac:dyDescent="0.25">
      <c r="A25" s="11">
        <v>2032</v>
      </c>
      <c r="C25" s="5">
        <f t="shared" si="9"/>
        <v>2036.5939393939625</v>
      </c>
      <c r="D25" s="11">
        <f t="shared" si="10"/>
        <v>33418.193939394056</v>
      </c>
      <c r="F25" s="5">
        <f t="shared" si="6"/>
        <v>193.49696969697106</v>
      </c>
      <c r="G25" s="11">
        <f t="shared" si="11"/>
        <v>3771.4969696970074</v>
      </c>
      <c r="I25" s="5">
        <f t="shared" si="7"/>
        <v>188.09696969696961</v>
      </c>
      <c r="J25" s="12">
        <f t="shared" si="12"/>
        <v>4060.096969697006</v>
      </c>
      <c r="L25" s="5">
        <f t="shared" si="0"/>
        <v>914.95757575757307</v>
      </c>
      <c r="M25" s="11">
        <f t="shared" si="13"/>
        <v>10493.757575757547</v>
      </c>
      <c r="P25" s="11"/>
      <c r="R25" s="5">
        <f t="shared" si="1"/>
        <v>25.32727272727243</v>
      </c>
      <c r="S25" s="12">
        <f t="shared" si="15"/>
        <v>787.32727272726697</v>
      </c>
      <c r="V25" s="11"/>
      <c r="X25" s="5">
        <f t="shared" si="3"/>
        <v>61.448484848484441</v>
      </c>
      <c r="Y25" s="12">
        <f t="shared" si="17"/>
        <v>1044.6484848484843</v>
      </c>
      <c r="AA25" s="5">
        <f t="shared" si="4"/>
        <v>319.91515151515148</v>
      </c>
      <c r="AB25" s="12">
        <f t="shared" si="18"/>
        <v>4149.9151515151516</v>
      </c>
      <c r="AD25" s="5">
        <f t="shared" si="5"/>
        <v>50.363636363639671</v>
      </c>
      <c r="AE25" s="12">
        <f t="shared" si="19"/>
        <v>1640.3636363636579</v>
      </c>
    </row>
    <row r="26" spans="1:31" x14ac:dyDescent="0.25">
      <c r="A26" s="11">
        <v>2033</v>
      </c>
      <c r="C26" s="5">
        <f t="shared" si="9"/>
        <v>1947.5878787878901</v>
      </c>
      <c r="D26" s="11">
        <f t="shared" si="10"/>
        <v>35365.781818181946</v>
      </c>
      <c r="F26" s="5">
        <f t="shared" si="6"/>
        <v>177.39393939394358</v>
      </c>
      <c r="G26" s="11">
        <f t="shared" si="11"/>
        <v>3948.890909090951</v>
      </c>
      <c r="I26" s="5">
        <f t="shared" si="7"/>
        <v>167.39393939394358</v>
      </c>
      <c r="J26" s="12">
        <f t="shared" si="12"/>
        <v>4227.4909090909496</v>
      </c>
      <c r="L26" s="5">
        <f t="shared" si="0"/>
        <v>932.91515151514614</v>
      </c>
      <c r="M26" s="11">
        <f t="shared" si="13"/>
        <v>11426.672727272693</v>
      </c>
      <c r="P26" s="11"/>
      <c r="R26" s="5">
        <f t="shared" si="1"/>
        <v>19.454545454545951</v>
      </c>
      <c r="S26" s="12">
        <f t="shared" si="15"/>
        <v>806.78181818181292</v>
      </c>
      <c r="V26" s="11"/>
      <c r="X26" s="5">
        <f t="shared" si="3"/>
        <v>58.296969696969427</v>
      </c>
      <c r="Y26" s="12">
        <f t="shared" si="17"/>
        <v>1102.9454545454537</v>
      </c>
      <c r="AA26" s="5">
        <f t="shared" si="4"/>
        <v>320.030303030303</v>
      </c>
      <c r="AB26" s="12">
        <f t="shared" si="18"/>
        <v>4469.9454545454546</v>
      </c>
      <c r="AD26" s="5">
        <f t="shared" si="5"/>
        <v>37.727272727275704</v>
      </c>
      <c r="AE26" s="12">
        <f t="shared" si="19"/>
        <v>1678.0909090909336</v>
      </c>
    </row>
    <row r="27" spans="1:31" x14ac:dyDescent="0.25">
      <c r="A27" s="11">
        <v>2034</v>
      </c>
      <c r="C27" s="5">
        <f t="shared" si="9"/>
        <v>1858.5818181818177</v>
      </c>
      <c r="D27" s="11">
        <f t="shared" si="10"/>
        <v>37224.363636363763</v>
      </c>
      <c r="F27" s="5">
        <f t="shared" si="6"/>
        <v>161.29090909091246</v>
      </c>
      <c r="G27" s="11">
        <f t="shared" si="11"/>
        <v>4110.1818181818635</v>
      </c>
      <c r="I27" s="5">
        <f t="shared" si="7"/>
        <v>146.69090909091028</v>
      </c>
      <c r="J27" s="12">
        <f t="shared" si="12"/>
        <v>4374.1818181818599</v>
      </c>
      <c r="L27" s="5">
        <f t="shared" si="0"/>
        <v>950.87272727272648</v>
      </c>
      <c r="M27" s="11">
        <f t="shared" si="13"/>
        <v>12377.545454545419</v>
      </c>
      <c r="P27" s="11"/>
      <c r="R27" s="5">
        <f t="shared" si="1"/>
        <v>13.581818181817653</v>
      </c>
      <c r="S27" s="12">
        <f t="shared" si="15"/>
        <v>820.36363636363058</v>
      </c>
      <c r="V27" s="11"/>
      <c r="X27" s="5">
        <f t="shared" si="3"/>
        <v>55.145454545454413</v>
      </c>
      <c r="Y27" s="12">
        <f t="shared" si="17"/>
        <v>1158.0909090909081</v>
      </c>
      <c r="AA27" s="5">
        <f t="shared" si="4"/>
        <v>320.14545454545453</v>
      </c>
      <c r="AB27" s="12">
        <f t="shared" si="18"/>
        <v>4790.090909090909</v>
      </c>
      <c r="AD27" s="5">
        <f t="shared" si="5"/>
        <v>25.090909090911737</v>
      </c>
      <c r="AE27" s="12">
        <f t="shared" si="19"/>
        <v>1703.1818181818453</v>
      </c>
    </row>
    <row r="28" spans="1:31" x14ac:dyDescent="0.25">
      <c r="A28" s="11">
        <v>2035</v>
      </c>
      <c r="C28" s="5">
        <f>_xlfn.FORECAST.LINEAR(A28, B$3:B$12,A$3:A$12)</f>
        <v>1769.5757575757743</v>
      </c>
      <c r="D28" s="11">
        <f t="shared" si="10"/>
        <v>38993.939393939538</v>
      </c>
      <c r="F28" s="5">
        <f>_xlfn.FORECAST.LINEAR(A28, E$3:E$12,A$3:A$12)</f>
        <v>145.18787878788135</v>
      </c>
      <c r="G28" s="11">
        <f t="shared" si="11"/>
        <v>4255.3696969697448</v>
      </c>
      <c r="I28" s="5">
        <f t="shared" si="7"/>
        <v>125.98787878788426</v>
      </c>
      <c r="J28" s="12">
        <f t="shared" si="12"/>
        <v>4500.1696969697441</v>
      </c>
      <c r="L28" s="5">
        <f t="shared" si="0"/>
        <v>968.83030303029955</v>
      </c>
      <c r="M28" s="11">
        <f t="shared" si="13"/>
        <v>13346.375757575719</v>
      </c>
      <c r="P28" s="11"/>
      <c r="R28" s="5">
        <f t="shared" si="1"/>
        <v>7.7090909090911737</v>
      </c>
      <c r="S28" s="12">
        <f t="shared" si="15"/>
        <v>828.07272727272175</v>
      </c>
      <c r="V28" s="11"/>
      <c r="X28" s="5">
        <f t="shared" si="3"/>
        <v>51.993939393939399</v>
      </c>
      <c r="Y28" s="12">
        <f t="shared" si="17"/>
        <v>1210.0848484848475</v>
      </c>
      <c r="AA28" s="5">
        <f t="shared" si="4"/>
        <v>320.26060606060605</v>
      </c>
      <c r="AB28" s="12">
        <f t="shared" si="18"/>
        <v>5110.3515151515148</v>
      </c>
      <c r="AD28" s="5">
        <f t="shared" si="5"/>
        <v>12.45454545454777</v>
      </c>
      <c r="AE28" s="12">
        <f t="shared" si="19"/>
        <v>1715.6363636363931</v>
      </c>
    </row>
    <row r="29" spans="1:31" x14ac:dyDescent="0.25">
      <c r="A29" s="11">
        <v>2036</v>
      </c>
      <c r="C29" s="5">
        <f t="shared" si="9"/>
        <v>1680.5696969697019</v>
      </c>
      <c r="D29" s="11">
        <f t="shared" si="10"/>
        <v>40674.50909090924</v>
      </c>
      <c r="F29" s="5">
        <f t="shared" si="6"/>
        <v>129.08484848485386</v>
      </c>
      <c r="G29" s="11">
        <f t="shared" si="11"/>
        <v>4384.4545454545987</v>
      </c>
      <c r="I29" s="5">
        <f t="shared" si="7"/>
        <v>105.28484848485095</v>
      </c>
      <c r="J29" s="12">
        <f t="shared" si="12"/>
        <v>4605.4545454545951</v>
      </c>
      <c r="L29" s="5">
        <f t="shared" si="0"/>
        <v>986.78787878787989</v>
      </c>
      <c r="M29" s="11">
        <f t="shared" si="13"/>
        <v>14333.163636363599</v>
      </c>
      <c r="P29" s="11"/>
      <c r="R29" s="5">
        <f t="shared" si="1"/>
        <v>1.8363636363628757</v>
      </c>
      <c r="S29" s="12">
        <f t="shared" si="15"/>
        <v>829.90909090908463</v>
      </c>
      <c r="V29" s="11"/>
      <c r="X29" s="5">
        <f t="shared" si="3"/>
        <v>48.842424242424386</v>
      </c>
      <c r="Y29" s="12">
        <f t="shared" si="17"/>
        <v>1258.9272727272719</v>
      </c>
      <c r="AA29" s="5">
        <f t="shared" si="4"/>
        <v>320.37575757575758</v>
      </c>
      <c r="AB29" s="12">
        <f t="shared" si="18"/>
        <v>5430.7272727272721</v>
      </c>
      <c r="AD29" s="5">
        <f t="shared" si="5"/>
        <v>-0.18181818181619747</v>
      </c>
      <c r="AE29" s="12">
        <f t="shared" si="19"/>
        <v>1715.4545454545769</v>
      </c>
    </row>
    <row r="30" spans="1:31" x14ac:dyDescent="0.25">
      <c r="A30" s="11">
        <v>2037</v>
      </c>
      <c r="C30" s="5">
        <f t="shared" si="9"/>
        <v>1591.5636363636586</v>
      </c>
      <c r="D30" s="11">
        <f t="shared" si="10"/>
        <v>42266.072727272898</v>
      </c>
      <c r="F30" s="5">
        <f t="shared" si="6"/>
        <v>112.98181818181911</v>
      </c>
      <c r="G30" s="11">
        <f t="shared" si="11"/>
        <v>4497.4363636364178</v>
      </c>
      <c r="I30" s="5">
        <f t="shared" si="7"/>
        <v>84.581818181817653</v>
      </c>
      <c r="J30" s="12">
        <f t="shared" si="12"/>
        <v>4690.0363636364127</v>
      </c>
      <c r="L30" s="5">
        <f t="shared" si="0"/>
        <v>1004.745454545453</v>
      </c>
      <c r="M30" s="11">
        <f t="shared" si="13"/>
        <v>15337.909090909052</v>
      </c>
      <c r="P30" s="11"/>
      <c r="R30" s="5">
        <v>0</v>
      </c>
      <c r="S30" s="12">
        <f t="shared" si="15"/>
        <v>829.90909090908463</v>
      </c>
      <c r="V30" s="11"/>
      <c r="X30" s="5">
        <f t="shared" si="3"/>
        <v>45.690909090909372</v>
      </c>
      <c r="Y30" s="12">
        <f t="shared" si="17"/>
        <v>1304.6181818181813</v>
      </c>
      <c r="AA30" s="5">
        <f t="shared" si="4"/>
        <v>320.49090909090904</v>
      </c>
      <c r="AB30" s="12">
        <f t="shared" si="18"/>
        <v>5751.2181818181807</v>
      </c>
      <c r="AE30" s="11"/>
    </row>
    <row r="31" spans="1:31" x14ac:dyDescent="0.25">
      <c r="A31" s="11">
        <v>2038</v>
      </c>
      <c r="C31" s="5">
        <f t="shared" si="9"/>
        <v>1502.5575757575862</v>
      </c>
      <c r="D31" s="11">
        <f t="shared" si="10"/>
        <v>43768.630303030484</v>
      </c>
      <c r="F31" s="5">
        <f t="shared" si="6"/>
        <v>96.878787878791627</v>
      </c>
      <c r="G31" s="11">
        <f t="shared" si="11"/>
        <v>4594.3151515152094</v>
      </c>
      <c r="I31" s="5">
        <f t="shared" si="7"/>
        <v>63.878787878791627</v>
      </c>
      <c r="J31" s="12">
        <f t="shared" si="12"/>
        <v>4753.9151515152043</v>
      </c>
      <c r="L31" s="5">
        <f t="shared" si="0"/>
        <v>1022.703030303026</v>
      </c>
      <c r="M31" s="11">
        <f t="shared" si="13"/>
        <v>16360.612121212078</v>
      </c>
      <c r="P31" s="11"/>
      <c r="S31" s="11"/>
      <c r="V31" s="11"/>
      <c r="X31" s="5">
        <f t="shared" si="3"/>
        <v>42.539393939394358</v>
      </c>
      <c r="Y31" s="12">
        <f t="shared" si="17"/>
        <v>1347.1575757575756</v>
      </c>
      <c r="AA31" s="5">
        <f t="shared" si="4"/>
        <v>320.60606060606057</v>
      </c>
      <c r="AB31" s="12">
        <f t="shared" si="18"/>
        <v>6071.8242424242417</v>
      </c>
      <c r="AE31" s="11"/>
    </row>
    <row r="32" spans="1:31" x14ac:dyDescent="0.25">
      <c r="A32" s="11">
        <v>2039</v>
      </c>
      <c r="C32" s="5">
        <f t="shared" si="9"/>
        <v>1413.5515151515137</v>
      </c>
      <c r="D32" s="11">
        <f t="shared" si="10"/>
        <v>45182.181818181998</v>
      </c>
      <c r="F32" s="5">
        <f t="shared" si="6"/>
        <v>80.77575757575687</v>
      </c>
      <c r="G32" s="11">
        <f t="shared" si="11"/>
        <v>4675.0909090909663</v>
      </c>
      <c r="I32" s="5">
        <f t="shared" si="7"/>
        <v>43.175757575758325</v>
      </c>
      <c r="J32" s="12">
        <f t="shared" si="12"/>
        <v>4797.0909090909627</v>
      </c>
      <c r="L32" s="5">
        <f t="shared" si="0"/>
        <v>1040.6606060606064</v>
      </c>
      <c r="M32" s="11">
        <f t="shared" si="13"/>
        <v>17401.272727272684</v>
      </c>
      <c r="P32" s="11"/>
      <c r="S32" s="11"/>
      <c r="V32" s="11"/>
      <c r="X32" s="5">
        <f t="shared" si="3"/>
        <v>39.387878787878435</v>
      </c>
      <c r="Y32" s="12">
        <f t="shared" si="17"/>
        <v>1386.545454545454</v>
      </c>
      <c r="AA32" s="5">
        <f t="shared" si="4"/>
        <v>320.72121212121209</v>
      </c>
      <c r="AB32" s="12">
        <f t="shared" si="18"/>
        <v>6392.545454545454</v>
      </c>
      <c r="AE32" s="11"/>
    </row>
    <row r="33" spans="1:31" x14ac:dyDescent="0.25">
      <c r="A33" s="11">
        <v>2040</v>
      </c>
      <c r="C33" s="5">
        <f t="shared" si="9"/>
        <v>1324.5454545454704</v>
      </c>
      <c r="D33" s="11">
        <f t="shared" si="10"/>
        <v>46506.727272727469</v>
      </c>
      <c r="F33" s="5">
        <f t="shared" si="6"/>
        <v>64.672727272729389</v>
      </c>
      <c r="G33" s="11">
        <f t="shared" si="11"/>
        <v>4739.7636363636957</v>
      </c>
      <c r="I33" s="5">
        <f t="shared" si="7"/>
        <v>22.4727272727323</v>
      </c>
      <c r="J33" s="12">
        <f t="shared" si="12"/>
        <v>4819.563636363695</v>
      </c>
      <c r="L33" s="5">
        <f t="shared" si="0"/>
        <v>1058.6181818181794</v>
      </c>
      <c r="M33" s="11">
        <f t="shared" si="13"/>
        <v>18459.890909090864</v>
      </c>
      <c r="P33" s="11"/>
      <c r="S33" s="11"/>
      <c r="V33" s="11"/>
      <c r="X33" s="5">
        <f t="shared" si="3"/>
        <v>36.236363636363421</v>
      </c>
      <c r="Y33" s="12">
        <f t="shared" si="17"/>
        <v>1422.7818181818175</v>
      </c>
      <c r="AA33" s="5">
        <f t="shared" si="4"/>
        <v>320.83636363636361</v>
      </c>
      <c r="AB33" s="12">
        <f t="shared" si="18"/>
        <v>6713.3818181818178</v>
      </c>
      <c r="AE33" s="11"/>
    </row>
    <row r="34" spans="1:31" x14ac:dyDescent="0.25">
      <c r="A34" s="11">
        <v>2041</v>
      </c>
      <c r="C34" s="5">
        <f t="shared" si="9"/>
        <v>1235.539393939398</v>
      </c>
      <c r="D34" s="11">
        <f t="shared" si="10"/>
        <v>47742.266666666867</v>
      </c>
      <c r="F34" s="5">
        <f t="shared" si="6"/>
        <v>48.569696969701909</v>
      </c>
      <c r="G34" s="11">
        <f t="shared" si="11"/>
        <v>4788.3333333333976</v>
      </c>
      <c r="I34" s="5">
        <f t="shared" si="7"/>
        <v>1.7696969696989981</v>
      </c>
      <c r="J34" s="12">
        <f t="shared" si="12"/>
        <v>4821.333333333394</v>
      </c>
      <c r="L34" s="5">
        <f t="shared" si="0"/>
        <v>1076.5757575757525</v>
      </c>
      <c r="M34" s="11">
        <f t="shared" si="13"/>
        <v>19536.466666666616</v>
      </c>
      <c r="P34" s="11"/>
      <c r="S34" s="11"/>
      <c r="V34" s="11"/>
      <c r="X34" s="5">
        <f t="shared" si="3"/>
        <v>33.084848484848408</v>
      </c>
      <c r="Y34" s="12">
        <f t="shared" si="17"/>
        <v>1455.8666666666659</v>
      </c>
      <c r="AA34" s="5">
        <f t="shared" si="4"/>
        <v>320.95151515151508</v>
      </c>
      <c r="AB34" s="12">
        <f t="shared" si="18"/>
        <v>7034.333333333333</v>
      </c>
      <c r="AE34" s="11"/>
    </row>
    <row r="35" spans="1:31" x14ac:dyDescent="0.25">
      <c r="A35" s="11">
        <v>2042</v>
      </c>
      <c r="C35" s="5">
        <f t="shared" si="9"/>
        <v>1146.5333333333547</v>
      </c>
      <c r="D35" s="11">
        <f t="shared" si="10"/>
        <v>48888.800000000221</v>
      </c>
      <c r="F35" s="5">
        <f t="shared" si="6"/>
        <v>32.466666666667152</v>
      </c>
      <c r="G35" s="11">
        <f t="shared" si="11"/>
        <v>4820.8000000000648</v>
      </c>
      <c r="I35" s="5">
        <v>0</v>
      </c>
      <c r="J35" s="12">
        <f t="shared" si="12"/>
        <v>4821.333333333394</v>
      </c>
      <c r="L35" s="5">
        <f t="shared" si="0"/>
        <v>1094.5333333333328</v>
      </c>
      <c r="M35" s="11">
        <f t="shared" si="13"/>
        <v>20630.999999999949</v>
      </c>
      <c r="P35" s="11"/>
      <c r="S35" s="11"/>
      <c r="V35" s="11"/>
      <c r="X35" s="5">
        <f t="shared" si="3"/>
        <v>29.933333333333394</v>
      </c>
      <c r="Y35" s="12">
        <f t="shared" si="17"/>
        <v>1485.7999999999993</v>
      </c>
      <c r="AA35" s="5">
        <f t="shared" si="4"/>
        <v>321.06666666666661</v>
      </c>
      <c r="AB35" s="12">
        <f t="shared" si="18"/>
        <v>7355.4</v>
      </c>
      <c r="AE35" s="11"/>
    </row>
    <row r="36" spans="1:31" x14ac:dyDescent="0.25">
      <c r="A36" s="11">
        <v>2043</v>
      </c>
      <c r="C36" s="5">
        <f t="shared" si="9"/>
        <v>1057.5272727272823</v>
      </c>
      <c r="D36" s="11">
        <f t="shared" si="10"/>
        <v>49946.327272727503</v>
      </c>
      <c r="F36" s="5">
        <f t="shared" si="6"/>
        <v>16.363636363639671</v>
      </c>
      <c r="G36" s="11">
        <f t="shared" si="11"/>
        <v>4837.1636363637044</v>
      </c>
      <c r="J36" s="11"/>
      <c r="L36" s="5">
        <f t="shared" si="0"/>
        <v>1112.4909090909059</v>
      </c>
      <c r="M36" s="11">
        <f t="shared" si="13"/>
        <v>21743.490909090855</v>
      </c>
      <c r="P36" s="11"/>
      <c r="S36" s="11"/>
      <c r="V36" s="11"/>
      <c r="X36" s="5">
        <f t="shared" si="3"/>
        <v>26.78181818181838</v>
      </c>
      <c r="Y36" s="12">
        <f t="shared" si="17"/>
        <v>1512.5818181818177</v>
      </c>
      <c r="AA36" s="5">
        <f t="shared" si="4"/>
        <v>321.18181818181813</v>
      </c>
      <c r="AB36" s="12">
        <f t="shared" si="18"/>
        <v>7676.5818181818177</v>
      </c>
      <c r="AE36" s="11"/>
    </row>
    <row r="37" spans="1:31" x14ac:dyDescent="0.25">
      <c r="A37" s="11">
        <v>2044</v>
      </c>
      <c r="C37" s="5">
        <f t="shared" si="9"/>
        <v>968.52121212120983</v>
      </c>
      <c r="D37" s="11">
        <f t="shared" si="10"/>
        <v>50914.848484848713</v>
      </c>
      <c r="F37" s="5">
        <f>_xlfn.FORECAST.LINEAR(A37, E$3:E$12,A$3:A$12)</f>
        <v>0.26060606061219005</v>
      </c>
      <c r="G37" s="11">
        <f t="shared" si="11"/>
        <v>4837.4242424243166</v>
      </c>
      <c r="J37" s="11"/>
      <c r="L37" s="5">
        <f t="shared" si="0"/>
        <v>1130.4484848484863</v>
      </c>
      <c r="M37" s="11">
        <f t="shared" si="13"/>
        <v>22873.939393939341</v>
      </c>
      <c r="P37" s="11"/>
      <c r="S37" s="11"/>
      <c r="V37" s="11"/>
      <c r="X37" s="5">
        <f t="shared" si="3"/>
        <v>23.630303030303367</v>
      </c>
      <c r="Y37" s="12">
        <f t="shared" si="17"/>
        <v>1536.212121212121</v>
      </c>
      <c r="AA37" s="5">
        <f t="shared" si="4"/>
        <v>321.29696969696965</v>
      </c>
      <c r="AB37" s="12">
        <f t="shared" si="18"/>
        <v>7997.8787878787871</v>
      </c>
      <c r="AE37" s="11"/>
    </row>
    <row r="38" spans="1:31" x14ac:dyDescent="0.25">
      <c r="A38" s="11">
        <v>2045</v>
      </c>
      <c r="C38" s="5">
        <f t="shared" si="9"/>
        <v>879.51515151516651</v>
      </c>
      <c r="D38" s="11">
        <f t="shared" si="10"/>
        <v>51794.36363636388</v>
      </c>
      <c r="G38" s="11"/>
      <c r="J38" s="11"/>
      <c r="L38" s="5">
        <f t="shared" si="0"/>
        <v>1148.4060606060593</v>
      </c>
      <c r="M38" s="11">
        <f t="shared" si="13"/>
        <v>24022.345454545401</v>
      </c>
      <c r="P38" s="11"/>
      <c r="S38" s="11"/>
      <c r="V38" s="11"/>
      <c r="X38" s="5">
        <f t="shared" si="3"/>
        <v>20.478787878787443</v>
      </c>
      <c r="Y38" s="12">
        <f t="shared" si="17"/>
        <v>1556.6909090909085</v>
      </c>
      <c r="AA38" s="5">
        <f t="shared" si="4"/>
        <v>321.41212121212118</v>
      </c>
      <c r="AB38" s="12">
        <f t="shared" si="18"/>
        <v>8319.2909090909088</v>
      </c>
      <c r="AE38" s="11"/>
    </row>
    <row r="39" spans="1:31" x14ac:dyDescent="0.25">
      <c r="A39" s="11">
        <v>2046</v>
      </c>
      <c r="C39" s="5">
        <f t="shared" si="9"/>
        <v>790.50909090909408</v>
      </c>
      <c r="D39" s="11">
        <f t="shared" si="10"/>
        <v>52584.872727272974</v>
      </c>
      <c r="G39" s="11"/>
      <c r="J39" s="11"/>
      <c r="L39" s="5">
        <f t="shared" si="0"/>
        <v>1166.3636363636324</v>
      </c>
      <c r="M39" s="11">
        <f t="shared" si="13"/>
        <v>25188.709090909033</v>
      </c>
      <c r="P39" s="11"/>
      <c r="S39" s="11"/>
      <c r="V39" s="11"/>
      <c r="X39" s="5">
        <f t="shared" si="3"/>
        <v>17.32727272727243</v>
      </c>
      <c r="Y39" s="12">
        <f t="shared" si="17"/>
        <v>1574.0181818181809</v>
      </c>
      <c r="AA39" s="5">
        <f t="shared" si="4"/>
        <v>321.5272727272727</v>
      </c>
      <c r="AB39" s="12">
        <f t="shared" si="18"/>
        <v>8640.818181818182</v>
      </c>
      <c r="AE39" s="11"/>
    </row>
    <row r="40" spans="1:31" x14ac:dyDescent="0.25">
      <c r="A40" s="11">
        <v>2047</v>
      </c>
      <c r="C40" s="5">
        <f t="shared" si="9"/>
        <v>701.50303030305076</v>
      </c>
      <c r="D40" s="11">
        <f t="shared" si="10"/>
        <v>53286.375757576025</v>
      </c>
      <c r="G40" s="11"/>
      <c r="J40" s="11"/>
      <c r="L40" s="5">
        <f t="shared" si="0"/>
        <v>1184.3212121212127</v>
      </c>
      <c r="M40" s="11">
        <f t="shared" si="13"/>
        <v>26373.030303030246</v>
      </c>
      <c r="P40" s="11"/>
      <c r="S40" s="11"/>
      <c r="V40" s="11"/>
      <c r="X40" s="5">
        <f t="shared" si="3"/>
        <v>14.175757575757416</v>
      </c>
      <c r="Y40" s="12">
        <f t="shared" si="17"/>
        <v>1588.1939393939383</v>
      </c>
      <c r="AA40" s="5">
        <f t="shared" si="4"/>
        <v>321.64242424242423</v>
      </c>
      <c r="AB40" s="12">
        <f t="shared" si="18"/>
        <v>8962.4606060606056</v>
      </c>
      <c r="AE40" s="11"/>
    </row>
    <row r="41" spans="1:31" x14ac:dyDescent="0.25">
      <c r="A41" s="11">
        <v>2048</v>
      </c>
      <c r="C41" s="5">
        <f>_xlfn.FORECAST.LINEAR(A41, B$3:B$12,A$3:A$12)</f>
        <v>612.49696969697834</v>
      </c>
      <c r="D41" s="11">
        <f t="shared" si="10"/>
        <v>53898.872727273003</v>
      </c>
      <c r="G41" s="11"/>
      <c r="J41" s="11"/>
      <c r="L41" s="5">
        <f t="shared" si="0"/>
        <v>1202.2787878787858</v>
      </c>
      <c r="M41" s="11">
        <f t="shared" si="13"/>
        <v>27575.309090909032</v>
      </c>
      <c r="P41" s="11"/>
      <c r="S41" s="11"/>
      <c r="V41" s="11"/>
      <c r="X41" s="5">
        <f t="shared" si="3"/>
        <v>11.024242424242402</v>
      </c>
      <c r="Y41" s="12">
        <f t="shared" si="17"/>
        <v>1599.2181818181807</v>
      </c>
      <c r="AA41" s="5">
        <f t="shared" si="4"/>
        <v>321.75757575757575</v>
      </c>
      <c r="AB41" s="12">
        <f t="shared" si="18"/>
        <v>9284.2181818181816</v>
      </c>
      <c r="AE41" s="11"/>
    </row>
    <row r="42" spans="1:31" x14ac:dyDescent="0.25">
      <c r="A42" s="11">
        <v>2049</v>
      </c>
      <c r="C42" s="5">
        <f t="shared" si="9"/>
        <v>523.49090909090592</v>
      </c>
      <c r="D42" s="11">
        <f t="shared" si="10"/>
        <v>54422.363636363909</v>
      </c>
      <c r="G42" s="11"/>
      <c r="J42" s="11"/>
      <c r="L42" s="5">
        <f t="shared" si="0"/>
        <v>1220.2363636363589</v>
      </c>
      <c r="M42" s="11">
        <f t="shared" si="13"/>
        <v>28795.54545454539</v>
      </c>
      <c r="P42" s="11"/>
      <c r="S42" s="11"/>
      <c r="V42" s="11"/>
      <c r="X42" s="5">
        <f t="shared" si="3"/>
        <v>7.8727272727273885</v>
      </c>
      <c r="Y42" s="12">
        <f t="shared" si="17"/>
        <v>1607.0909090909081</v>
      </c>
      <c r="AA42" s="5">
        <f t="shared" si="4"/>
        <v>321.87272727272727</v>
      </c>
      <c r="AB42" s="12">
        <f t="shared" si="18"/>
        <v>9606.0909090909081</v>
      </c>
      <c r="AE42" s="11"/>
    </row>
    <row r="43" spans="1:31" x14ac:dyDescent="0.25">
      <c r="A43" s="11">
        <v>2050</v>
      </c>
      <c r="C43" s="5">
        <f t="shared" si="9"/>
        <v>434.4848484848626</v>
      </c>
      <c r="D43" s="11">
        <f t="shared" si="10"/>
        <v>54856.848484848771</v>
      </c>
      <c r="G43" s="11"/>
      <c r="J43" s="11"/>
      <c r="L43" s="5">
        <f t="shared" si="0"/>
        <v>1238.1939393939392</v>
      </c>
      <c r="M43" s="11">
        <f t="shared" si="13"/>
        <v>30033.73939393933</v>
      </c>
      <c r="P43" s="11"/>
      <c r="S43" s="11"/>
      <c r="V43" s="11"/>
      <c r="X43" s="5">
        <f t="shared" si="3"/>
        <v>4.7212121212123748</v>
      </c>
      <c r="Y43" s="12">
        <f t="shared" si="17"/>
        <v>1611.8121212121205</v>
      </c>
      <c r="AA43" s="5">
        <f t="shared" si="4"/>
        <v>321.98787878787874</v>
      </c>
      <c r="AB43" s="12">
        <f t="shared" si="18"/>
        <v>9928.0787878787869</v>
      </c>
      <c r="AE43" s="11"/>
    </row>
    <row r="44" spans="1:31" x14ac:dyDescent="0.25">
      <c r="A44" s="11">
        <v>2051</v>
      </c>
      <c r="C44" s="5">
        <f t="shared" si="9"/>
        <v>345.47878787879017</v>
      </c>
      <c r="D44" s="11">
        <f t="shared" si="10"/>
        <v>55202.327272727562</v>
      </c>
      <c r="G44" s="11"/>
      <c r="J44" s="11"/>
      <c r="L44" s="5">
        <f t="shared" si="0"/>
        <v>1256.1515151515123</v>
      </c>
      <c r="M44" s="11">
        <f t="shared" si="13"/>
        <v>31289.890909090842</v>
      </c>
      <c r="P44" s="11"/>
      <c r="S44" s="11"/>
      <c r="V44" s="11"/>
      <c r="X44" s="5">
        <f t="shared" si="3"/>
        <v>1.5696969696973611</v>
      </c>
      <c r="Y44" s="12">
        <f t="shared" si="17"/>
        <v>1613.3818181818178</v>
      </c>
      <c r="AA44" s="5">
        <f t="shared" si="4"/>
        <v>322.10303030303027</v>
      </c>
      <c r="AB44" s="12">
        <f t="shared" si="18"/>
        <v>10250.181818181818</v>
      </c>
      <c r="AE44" s="11"/>
    </row>
    <row r="45" spans="1:31" x14ac:dyDescent="0.25">
      <c r="A45" s="11">
        <v>2052</v>
      </c>
      <c r="C45" s="5">
        <f t="shared" si="9"/>
        <v>256.47272727274685</v>
      </c>
      <c r="D45" s="11">
        <f t="shared" si="10"/>
        <v>55458.800000000309</v>
      </c>
      <c r="G45" s="11"/>
      <c r="J45" s="11"/>
      <c r="L45" s="5">
        <f t="shared" si="0"/>
        <v>1274.1090909090854</v>
      </c>
      <c r="M45" s="11">
        <f t="shared" si="13"/>
        <v>32563.999999999927</v>
      </c>
      <c r="P45" s="11"/>
      <c r="S45" s="11"/>
      <c r="V45" s="11"/>
      <c r="X45" s="5">
        <v>0</v>
      </c>
      <c r="Y45" s="12">
        <f t="shared" si="17"/>
        <v>1613.3818181818178</v>
      </c>
      <c r="AA45" s="5">
        <f t="shared" si="4"/>
        <v>322.21818181818179</v>
      </c>
      <c r="AB45" s="12">
        <f t="shared" si="18"/>
        <v>10572.4</v>
      </c>
      <c r="AE45" s="11"/>
    </row>
    <row r="46" spans="1:31" x14ac:dyDescent="0.25">
      <c r="A46" s="11">
        <v>2053</v>
      </c>
      <c r="C46" s="5">
        <f t="shared" si="9"/>
        <v>167.46666666667443</v>
      </c>
      <c r="D46" s="11">
        <f t="shared" si="10"/>
        <v>55626.266666666983</v>
      </c>
      <c r="G46" s="11"/>
      <c r="J46" s="11"/>
      <c r="L46" s="5">
        <f t="shared" si="0"/>
        <v>1292.0666666666657</v>
      </c>
      <c r="M46" s="11">
        <f t="shared" si="13"/>
        <v>33856.066666666593</v>
      </c>
      <c r="P46" s="11"/>
      <c r="S46" s="11"/>
      <c r="V46" s="11"/>
      <c r="Y46" s="11"/>
      <c r="AB46" s="11"/>
      <c r="AE46" s="11"/>
    </row>
    <row r="47" spans="1:31" x14ac:dyDescent="0.25">
      <c r="A47" s="11">
        <v>2054</v>
      </c>
      <c r="C47" s="5">
        <f t="shared" si="9"/>
        <v>78.460606060602004</v>
      </c>
      <c r="D47" s="11">
        <f t="shared" si="10"/>
        <v>55704.727272727585</v>
      </c>
      <c r="G47" s="11"/>
      <c r="J47" s="11"/>
      <c r="L47" s="5">
        <f t="shared" si="0"/>
        <v>1310.0242424242388</v>
      </c>
      <c r="M47" s="11">
        <f t="shared" si="13"/>
        <v>35166.090909090832</v>
      </c>
      <c r="P47" s="11"/>
      <c r="S47" s="11"/>
      <c r="V47" s="11"/>
      <c r="Y47" s="11"/>
      <c r="AB47" s="11"/>
      <c r="AE47" s="11"/>
    </row>
    <row r="48" spans="1:31" x14ac:dyDescent="0.25">
      <c r="A48" s="14">
        <v>2055</v>
      </c>
      <c r="B48" s="15"/>
      <c r="C48" s="15">
        <v>0</v>
      </c>
      <c r="D48" s="14">
        <f t="shared" si="10"/>
        <v>55704.727272727585</v>
      </c>
      <c r="E48" s="15"/>
      <c r="F48" s="15"/>
      <c r="G48" s="14"/>
      <c r="H48" s="15"/>
      <c r="I48" s="15"/>
      <c r="J48" s="14"/>
      <c r="K48" s="15"/>
      <c r="L48" s="15">
        <f t="shared" si="0"/>
        <v>1327.9818181818191</v>
      </c>
      <c r="M48" s="14">
        <f t="shared" si="13"/>
        <v>36494.072727272651</v>
      </c>
      <c r="N48" s="15"/>
      <c r="O48" s="15"/>
      <c r="P48" s="14"/>
      <c r="Q48" s="15"/>
      <c r="R48" s="15"/>
      <c r="S48" s="14"/>
      <c r="T48" s="15"/>
      <c r="U48" s="15"/>
      <c r="V48" s="14"/>
      <c r="W48" s="15"/>
      <c r="X48" s="15"/>
      <c r="Y48" s="14"/>
      <c r="Z48" s="15"/>
      <c r="AA48" s="15"/>
      <c r="AB48" s="14"/>
      <c r="AC48" s="15"/>
      <c r="AD48" s="15"/>
      <c r="AE48" s="14"/>
    </row>
  </sheetData>
  <mergeCells count="10">
    <mergeCell ref="T1:V1"/>
    <mergeCell ref="W1:Y1"/>
    <mergeCell ref="Z1:AB1"/>
    <mergeCell ref="AC1:AE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15694-5962-4909-BE7A-1E3894F5DA87}">
  <dimension ref="A1:S62"/>
  <sheetViews>
    <sheetView workbookViewId="0">
      <selection activeCell="P12" sqref="P12"/>
    </sheetView>
  </sheetViews>
  <sheetFormatPr baseColWidth="10" defaultRowHeight="15" x14ac:dyDescent="0.25"/>
  <sheetData>
    <row r="1" spans="1:19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5C4E2-0196-4181-BBFF-56306F71DCB2}">
  <dimension ref="A1:I33"/>
  <sheetViews>
    <sheetView workbookViewId="0">
      <selection activeCell="M8" sqref="M8"/>
    </sheetView>
  </sheetViews>
  <sheetFormatPr baseColWidth="10" defaultRowHeight="15" x14ac:dyDescent="0.25"/>
  <cols>
    <col min="1" max="1" width="35.28515625" customWidth="1"/>
    <col min="5" max="5" width="21.140625" customWidth="1"/>
    <col min="6" max="6" width="23.85546875" customWidth="1"/>
  </cols>
  <sheetData>
    <row r="1" spans="1:9" x14ac:dyDescent="0.25">
      <c r="A1" t="s">
        <v>1</v>
      </c>
    </row>
    <row r="2" spans="1:9" ht="15.75" thickBot="1" x14ac:dyDescent="0.3"/>
    <row r="3" spans="1:9" x14ac:dyDescent="0.25">
      <c r="A3" s="4" t="s">
        <v>2</v>
      </c>
      <c r="B3" s="4"/>
    </row>
    <row r="4" spans="1:9" x14ac:dyDescent="0.25">
      <c r="A4" s="1" t="s">
        <v>3</v>
      </c>
      <c r="B4" s="1">
        <v>0.7910465325349807</v>
      </c>
    </row>
    <row r="5" spans="1:9" x14ac:dyDescent="0.25">
      <c r="A5" s="1" t="s">
        <v>4</v>
      </c>
      <c r="B5" s="1">
        <v>0.62575461663561627</v>
      </c>
    </row>
    <row r="6" spans="1:9" x14ac:dyDescent="0.25">
      <c r="A6" s="1" t="s">
        <v>4</v>
      </c>
      <c r="B6" s="1">
        <v>0.57229099044070431</v>
      </c>
    </row>
    <row r="7" spans="1:9" x14ac:dyDescent="0.25">
      <c r="A7" s="1" t="s">
        <v>5</v>
      </c>
      <c r="B7" s="1">
        <v>148.2632713083305</v>
      </c>
    </row>
    <row r="8" spans="1:9" ht="15.75" thickBot="1" x14ac:dyDescent="0.3">
      <c r="A8" s="2" t="s">
        <v>6</v>
      </c>
      <c r="B8" s="2">
        <v>9</v>
      </c>
    </row>
    <row r="10" spans="1:9" ht="15.75" thickBot="1" x14ac:dyDescent="0.3">
      <c r="A10" t="s">
        <v>7</v>
      </c>
    </row>
    <row r="11" spans="1:9" x14ac:dyDescent="0.25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</row>
    <row r="12" spans="1:9" x14ac:dyDescent="0.25">
      <c r="A12" s="1" t="s">
        <v>8</v>
      </c>
      <c r="B12" s="1">
        <v>1</v>
      </c>
      <c r="C12" s="1">
        <v>257284.01666666669</v>
      </c>
      <c r="D12" s="1">
        <v>257284.01666666669</v>
      </c>
      <c r="E12" s="1">
        <v>11.704305546995764</v>
      </c>
      <c r="F12" s="1">
        <v>1.1117941291981296E-2</v>
      </c>
    </row>
    <row r="13" spans="1:9" x14ac:dyDescent="0.25">
      <c r="A13" s="1" t="s">
        <v>9</v>
      </c>
      <c r="B13" s="1">
        <v>7</v>
      </c>
      <c r="C13" s="1">
        <v>153873.98333333331</v>
      </c>
      <c r="D13" s="1">
        <v>21981.997619047615</v>
      </c>
      <c r="E13" s="1"/>
      <c r="F13" s="1"/>
    </row>
    <row r="14" spans="1:9" ht="15.75" thickBot="1" x14ac:dyDescent="0.3">
      <c r="A14" s="2" t="s">
        <v>10</v>
      </c>
      <c r="B14" s="2">
        <v>8</v>
      </c>
      <c r="C14" s="2">
        <v>411158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17</v>
      </c>
      <c r="C16" s="3" t="s">
        <v>5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</row>
    <row r="17" spans="1:9" x14ac:dyDescent="0.25">
      <c r="A17" s="1" t="s">
        <v>11</v>
      </c>
      <c r="B17" s="1">
        <v>135467.24999999997</v>
      </c>
      <c r="C17" s="1">
        <v>38568.55429609472</v>
      </c>
      <c r="D17" s="1">
        <v>3.5123756249716829</v>
      </c>
      <c r="E17" s="1">
        <v>9.8279147851755757E-3</v>
      </c>
      <c r="F17" s="1">
        <v>44267.111162581306</v>
      </c>
      <c r="G17" s="1">
        <v>226667.38883741864</v>
      </c>
      <c r="H17" s="1">
        <v>44267.111162581306</v>
      </c>
      <c r="I17" s="1">
        <v>226667.38883741864</v>
      </c>
    </row>
    <row r="18" spans="1:9" ht="15.75" thickBot="1" x14ac:dyDescent="0.3">
      <c r="A18" s="2" t="s">
        <v>24</v>
      </c>
      <c r="B18" s="2">
        <v>-65.48333333333332</v>
      </c>
      <c r="C18" s="2">
        <v>19.14070602104653</v>
      </c>
      <c r="D18" s="2">
        <v>-3.4211555864935113</v>
      </c>
      <c r="E18" s="2">
        <v>1.1117941291981296E-2</v>
      </c>
      <c r="F18" s="2">
        <v>-110.74391098330798</v>
      </c>
      <c r="G18" s="2">
        <v>-20.222755683358656</v>
      </c>
      <c r="H18" s="2">
        <v>-110.74391098330798</v>
      </c>
      <c r="I18" s="2">
        <v>-20.222755683358656</v>
      </c>
    </row>
    <row r="22" spans="1:9" x14ac:dyDescent="0.25">
      <c r="A22" t="s">
        <v>25</v>
      </c>
    </row>
    <row r="23" spans="1:9" ht="15.75" thickBot="1" x14ac:dyDescent="0.3"/>
    <row r="24" spans="1:9" x14ac:dyDescent="0.25">
      <c r="A24" s="3" t="s">
        <v>26</v>
      </c>
      <c r="B24" s="3" t="s">
        <v>27</v>
      </c>
      <c r="C24" s="3" t="s">
        <v>9</v>
      </c>
    </row>
    <row r="25" spans="1:9" x14ac:dyDescent="0.25">
      <c r="A25" s="1">
        <v>1</v>
      </c>
      <c r="B25" s="1">
        <v>3780.2666666666628</v>
      </c>
      <c r="C25" s="1">
        <v>166.73333333333721</v>
      </c>
    </row>
    <row r="26" spans="1:9" x14ac:dyDescent="0.25">
      <c r="A26" s="1">
        <v>2</v>
      </c>
      <c r="B26" s="1">
        <v>3714.7833333333256</v>
      </c>
      <c r="C26" s="1">
        <v>42.216666666674428</v>
      </c>
    </row>
    <row r="27" spans="1:9" x14ac:dyDescent="0.25">
      <c r="A27" s="1">
        <v>3</v>
      </c>
      <c r="B27" s="1">
        <v>3649.2999999999884</v>
      </c>
      <c r="C27" s="1">
        <v>-241.29999999998836</v>
      </c>
    </row>
    <row r="28" spans="1:9" x14ac:dyDescent="0.25">
      <c r="A28" s="1">
        <v>4</v>
      </c>
      <c r="B28" s="1">
        <v>3583.8166666666511</v>
      </c>
      <c r="C28" s="1">
        <v>-21.816666666651145</v>
      </c>
    </row>
    <row r="29" spans="1:9" x14ac:dyDescent="0.25">
      <c r="A29" s="1">
        <v>5</v>
      </c>
      <c r="B29" s="1">
        <v>3518.333333333343</v>
      </c>
      <c r="C29" s="1">
        <v>124.66666666665697</v>
      </c>
    </row>
    <row r="30" spans="1:9" x14ac:dyDescent="0.25">
      <c r="A30" s="1">
        <v>6</v>
      </c>
      <c r="B30" s="1">
        <v>3452.8500000000058</v>
      </c>
      <c r="C30" s="1">
        <v>-116.85000000000582</v>
      </c>
    </row>
    <row r="31" spans="1:9" x14ac:dyDescent="0.25">
      <c r="A31" s="1">
        <v>7</v>
      </c>
      <c r="B31" s="1">
        <v>3387.3666666666686</v>
      </c>
      <c r="C31" s="1">
        <v>-115.36666666666861</v>
      </c>
    </row>
    <row r="32" spans="1:9" x14ac:dyDescent="0.25">
      <c r="A32" s="1">
        <v>8</v>
      </c>
      <c r="B32" s="1">
        <v>3321.8833333333314</v>
      </c>
      <c r="C32" s="1">
        <v>10.116666666668607</v>
      </c>
    </row>
    <row r="33" spans="1:3" ht="15.75" thickBot="1" x14ac:dyDescent="0.3">
      <c r="A33" s="2">
        <v>9</v>
      </c>
      <c r="B33" s="2">
        <v>3256.3999999999942</v>
      </c>
      <c r="C33" s="2">
        <v>151.60000000000582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</vt:lpstr>
      <vt:lpstr>Figures</vt:lpstr>
      <vt:lpstr>Regression model for EU27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dcterms:created xsi:type="dcterms:W3CDTF">2015-06-05T18:19:34Z</dcterms:created>
  <dcterms:modified xsi:type="dcterms:W3CDTF">2022-04-13T09:59:37Z</dcterms:modified>
</cp:coreProperties>
</file>